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Pd thru 12 04 08" sheetId="1" r:id="rId1"/>
    <sheet name="Active open space personnel" sheetId="2" r:id="rId2"/>
    <sheet name="Sheet3" sheetId="3" r:id="rId3"/>
  </sheets>
  <definedNames>
    <definedName name="_xlnm._FilterDatabase" localSheetId="1" hidden="1">'Active open space personnel'!$A$1:$E$199</definedName>
  </definedNames>
  <calcPr fullCalcOnLoad="1"/>
</workbook>
</file>

<file path=xl/sharedStrings.xml><?xml version="1.0" encoding="utf-8"?>
<sst xmlns="http://schemas.openxmlformats.org/spreadsheetml/2006/main" count="5250" uniqueCount="1016">
  <si>
    <t>Emp id</t>
  </si>
  <si>
    <t>FI</t>
  </si>
  <si>
    <t>MI</t>
  </si>
  <si>
    <t>LastName</t>
  </si>
  <si>
    <t>Total thru 12/4/08</t>
  </si>
  <si>
    <t>Job title</t>
  </si>
  <si>
    <t>Hire date</t>
  </si>
  <si>
    <t>D</t>
  </si>
  <si>
    <t>V</t>
  </si>
  <si>
    <t>CHICELLA</t>
  </si>
  <si>
    <t xml:space="preserve">Seasonal Administrative  </t>
  </si>
  <si>
    <t>323 Total</t>
  </si>
  <si>
    <t>J</t>
  </si>
  <si>
    <t>P</t>
  </si>
  <si>
    <t>LUCCO</t>
  </si>
  <si>
    <t>328 Total</t>
  </si>
  <si>
    <t>GURALCHUK</t>
  </si>
  <si>
    <t>360 Total</t>
  </si>
  <si>
    <t>L</t>
  </si>
  <si>
    <t/>
  </si>
  <si>
    <t>SCHERER</t>
  </si>
  <si>
    <t>361 Total</t>
  </si>
  <si>
    <t>N</t>
  </si>
  <si>
    <t>LIPARI</t>
  </si>
  <si>
    <t>378 Total</t>
  </si>
  <si>
    <t>S</t>
  </si>
  <si>
    <t>RANK</t>
  </si>
  <si>
    <t xml:space="preserve">Seasonal Skilled Craft   </t>
  </si>
  <si>
    <t>392 Total</t>
  </si>
  <si>
    <t>W</t>
  </si>
  <si>
    <t>SCHADEWALD</t>
  </si>
  <si>
    <t>402 Total</t>
  </si>
  <si>
    <t>SCHREIBER</t>
  </si>
  <si>
    <t xml:space="preserve">Service &amp; Maint          </t>
  </si>
  <si>
    <t>405 Total</t>
  </si>
  <si>
    <t>H</t>
  </si>
  <si>
    <t>E</t>
  </si>
  <si>
    <t>SLAUGHTER</t>
  </si>
  <si>
    <t>410 Total</t>
  </si>
  <si>
    <t>M</t>
  </si>
  <si>
    <t>STEFFAN</t>
  </si>
  <si>
    <t>414 Total</t>
  </si>
  <si>
    <t>Y</t>
  </si>
  <si>
    <t>JONES</t>
  </si>
  <si>
    <t>486 Total</t>
  </si>
  <si>
    <t>DURBIN-DRAKE</t>
  </si>
  <si>
    <t xml:space="preserve">Clerk G21                </t>
  </si>
  <si>
    <t>1015 Total</t>
  </si>
  <si>
    <t>KOSINSKI</t>
  </si>
  <si>
    <t xml:space="preserve">Traffic Maint Wkr        </t>
  </si>
  <si>
    <t>1560 Total</t>
  </si>
  <si>
    <t>MAREE</t>
  </si>
  <si>
    <t xml:space="preserve">Adm Clerk G18.5          </t>
  </si>
  <si>
    <t>1739 Total</t>
  </si>
  <si>
    <t>C</t>
  </si>
  <si>
    <t>SIGMUND JR</t>
  </si>
  <si>
    <t xml:space="preserve">Co Dept Head G22         </t>
  </si>
  <si>
    <t>2051 Total</t>
  </si>
  <si>
    <t>GOLDMAN</t>
  </si>
  <si>
    <t>5064 Total</t>
  </si>
  <si>
    <t>R</t>
  </si>
  <si>
    <t>ROSSIELLO</t>
  </si>
  <si>
    <t>5067 Total</t>
  </si>
  <si>
    <t>HICKEY</t>
  </si>
  <si>
    <t>5070 Total</t>
  </si>
  <si>
    <t>PULLAN</t>
  </si>
  <si>
    <t>5077 Total</t>
  </si>
  <si>
    <t>JACKUS JR</t>
  </si>
  <si>
    <t>5078 Total</t>
  </si>
  <si>
    <t>A</t>
  </si>
  <si>
    <t>SCHARPNICK</t>
  </si>
  <si>
    <t>MAIER</t>
  </si>
  <si>
    <t>5084 Total</t>
  </si>
  <si>
    <t>T</t>
  </si>
  <si>
    <t>GHUZZI</t>
  </si>
  <si>
    <t>5087 Total</t>
  </si>
  <si>
    <t>HEALY</t>
  </si>
  <si>
    <t>5088 Total</t>
  </si>
  <si>
    <t>O'REILLY</t>
  </si>
  <si>
    <t>5089 Total</t>
  </si>
  <si>
    <t>MARVOSA</t>
  </si>
  <si>
    <t>5090 Total</t>
  </si>
  <si>
    <t>KALAPOS</t>
  </si>
  <si>
    <t>5091 Total</t>
  </si>
  <si>
    <t>GALUSKA</t>
  </si>
  <si>
    <t>5095 Total</t>
  </si>
  <si>
    <t>ANASTARIO</t>
  </si>
  <si>
    <t>5096 Total</t>
  </si>
  <si>
    <t>MCCARTHY</t>
  </si>
  <si>
    <t>5098 Total</t>
  </si>
  <si>
    <t>B</t>
  </si>
  <si>
    <t>HAYDEN</t>
  </si>
  <si>
    <t>5100 Total</t>
  </si>
  <si>
    <t>JACKUS</t>
  </si>
  <si>
    <t>5106 Total</t>
  </si>
  <si>
    <t>MAY</t>
  </si>
  <si>
    <t>5110 Total</t>
  </si>
  <si>
    <t>F</t>
  </si>
  <si>
    <t>GLECKLER</t>
  </si>
  <si>
    <t>5111 Total</t>
  </si>
  <si>
    <t>DZIEDZIC</t>
  </si>
  <si>
    <t>5115 Total</t>
  </si>
  <si>
    <t>MARINELLI</t>
  </si>
  <si>
    <t xml:space="preserve">Clerk Typist G16.5       </t>
  </si>
  <si>
    <t>5116 Total</t>
  </si>
  <si>
    <t>MURPHY</t>
  </si>
  <si>
    <t>5117 Total</t>
  </si>
  <si>
    <t>TUOHY</t>
  </si>
  <si>
    <t>5118 Total</t>
  </si>
  <si>
    <t>BRADY</t>
  </si>
  <si>
    <t>5119 Total</t>
  </si>
  <si>
    <t>STORCH</t>
  </si>
  <si>
    <t>5123 Total</t>
  </si>
  <si>
    <t>TESTA</t>
  </si>
  <si>
    <t>5124 Total</t>
  </si>
  <si>
    <t>OLMSTEAD</t>
  </si>
  <si>
    <t>5125 Total</t>
  </si>
  <si>
    <t>K</t>
  </si>
  <si>
    <t>ELSAMMAK</t>
  </si>
  <si>
    <t>5126 Total</t>
  </si>
  <si>
    <t>RYAN</t>
  </si>
  <si>
    <t>5131 Total</t>
  </si>
  <si>
    <t>JACOBUS</t>
  </si>
  <si>
    <t>5133 Total</t>
  </si>
  <si>
    <t>DZUGAN</t>
  </si>
  <si>
    <t>5138 Total</t>
  </si>
  <si>
    <t>FORD</t>
  </si>
  <si>
    <t>5139 Total</t>
  </si>
  <si>
    <t>FAUGHNAN</t>
  </si>
  <si>
    <t>5140 Total</t>
  </si>
  <si>
    <t>ALI</t>
  </si>
  <si>
    <t>5147 Total</t>
  </si>
  <si>
    <t>PALOMBO</t>
  </si>
  <si>
    <t>5148 Total</t>
  </si>
  <si>
    <t>FERRO</t>
  </si>
  <si>
    <t>5155 Total</t>
  </si>
  <si>
    <t>KIRPAN</t>
  </si>
  <si>
    <t>5156 Total</t>
  </si>
  <si>
    <t>MONTALVO</t>
  </si>
  <si>
    <t>5157 Total</t>
  </si>
  <si>
    <t>HELLENBRECHT</t>
  </si>
  <si>
    <t>5160 Total</t>
  </si>
  <si>
    <t>TUOHY SR</t>
  </si>
  <si>
    <t>5165 Total</t>
  </si>
  <si>
    <t>NADOLSKI</t>
  </si>
  <si>
    <t>5166 Total</t>
  </si>
  <si>
    <t>NOVELLINO</t>
  </si>
  <si>
    <t>5170 Total</t>
  </si>
  <si>
    <t>G</t>
  </si>
  <si>
    <t>5171 Total</t>
  </si>
  <si>
    <t>DICECCO JR</t>
  </si>
  <si>
    <t>5181 Total</t>
  </si>
  <si>
    <t>TELAFICI</t>
  </si>
  <si>
    <t>5182 Total</t>
  </si>
  <si>
    <t>MATLOSZ</t>
  </si>
  <si>
    <t>5184 Total</t>
  </si>
  <si>
    <t>VENNETTILLI</t>
  </si>
  <si>
    <t>5188 Total</t>
  </si>
  <si>
    <t>SPIRITO</t>
  </si>
  <si>
    <t>5191 Total</t>
  </si>
  <si>
    <t>SCAPERROTTA</t>
  </si>
  <si>
    <t>5194 Total</t>
  </si>
  <si>
    <t>GAECKLE</t>
  </si>
  <si>
    <t>5199 Total</t>
  </si>
  <si>
    <t>BONNETTI</t>
  </si>
  <si>
    <t>5211 Total</t>
  </si>
  <si>
    <t>VASSALLO</t>
  </si>
  <si>
    <t>5212 Total</t>
  </si>
  <si>
    <t>STONE</t>
  </si>
  <si>
    <t>5213 Total</t>
  </si>
  <si>
    <t>CAMPBELL</t>
  </si>
  <si>
    <t>5214 Total</t>
  </si>
  <si>
    <t>DAVIS</t>
  </si>
  <si>
    <t>5215 Total</t>
  </si>
  <si>
    <t>DAY</t>
  </si>
  <si>
    <t>5217 Total</t>
  </si>
  <si>
    <t>DIDOMENICO</t>
  </si>
  <si>
    <t>5218 Total</t>
  </si>
  <si>
    <t>LESHICK</t>
  </si>
  <si>
    <t>5225 Total</t>
  </si>
  <si>
    <t>BELLERO</t>
  </si>
  <si>
    <t>5226 Total</t>
  </si>
  <si>
    <t>GAESTEL</t>
  </si>
  <si>
    <t>5231 Total</t>
  </si>
  <si>
    <t>MOORE</t>
  </si>
  <si>
    <t>5243 Total</t>
  </si>
  <si>
    <t>HIGGINS III</t>
  </si>
  <si>
    <t>5244 Total</t>
  </si>
  <si>
    <t>DECZYNSKI</t>
  </si>
  <si>
    <t>5248 Total</t>
  </si>
  <si>
    <t>LITZENBERGER</t>
  </si>
  <si>
    <t>5265 Total</t>
  </si>
  <si>
    <t>HILL</t>
  </si>
  <si>
    <t>7704 Total</t>
  </si>
  <si>
    <t>SONATORE</t>
  </si>
  <si>
    <t>8655 Total</t>
  </si>
  <si>
    <t>8666 Total</t>
  </si>
  <si>
    <t>MAHONEY</t>
  </si>
  <si>
    <t>8712 Total</t>
  </si>
  <si>
    <t>KOLSKI</t>
  </si>
  <si>
    <t>8718 Total</t>
  </si>
  <si>
    <t>YAKUBISIN</t>
  </si>
  <si>
    <t>8719 Total</t>
  </si>
  <si>
    <t>SWIDERSKI</t>
  </si>
  <si>
    <t>8730 Total</t>
  </si>
  <si>
    <t>STAGICH</t>
  </si>
  <si>
    <t>9674 Total</t>
  </si>
  <si>
    <t>RIGGI</t>
  </si>
  <si>
    <t>9790 Total</t>
  </si>
  <si>
    <t>GANTTER</t>
  </si>
  <si>
    <t>10047 Total</t>
  </si>
  <si>
    <t>LAZISTAN</t>
  </si>
  <si>
    <t>10731 Total</t>
  </si>
  <si>
    <t>HENNESSY</t>
  </si>
  <si>
    <t>10786 Total</t>
  </si>
  <si>
    <t>TABOR</t>
  </si>
  <si>
    <t>10842 Total</t>
  </si>
  <si>
    <t>YOUNG</t>
  </si>
  <si>
    <t>10844 Total</t>
  </si>
  <si>
    <t>CONROY</t>
  </si>
  <si>
    <t>10894 Total</t>
  </si>
  <si>
    <t>PAPARELLA</t>
  </si>
  <si>
    <t>10895 Total</t>
  </si>
  <si>
    <t>PODRAZA</t>
  </si>
  <si>
    <t>11049 Total</t>
  </si>
  <si>
    <t>11055 Total</t>
  </si>
  <si>
    <t>MCCARRICK IV</t>
  </si>
  <si>
    <t>11057 Total</t>
  </si>
  <si>
    <t>DUKIELSKI</t>
  </si>
  <si>
    <t>11062 Total</t>
  </si>
  <si>
    <t>BORYS</t>
  </si>
  <si>
    <t>11188 Total</t>
  </si>
  <si>
    <t>SAWICKI</t>
  </si>
  <si>
    <t>11401 Total</t>
  </si>
  <si>
    <t>LUKASZEWICZ</t>
  </si>
  <si>
    <t>11404 Total</t>
  </si>
  <si>
    <t>HEUSER</t>
  </si>
  <si>
    <t>11405 Total</t>
  </si>
  <si>
    <t>CORBETT</t>
  </si>
  <si>
    <t>11406 Total</t>
  </si>
  <si>
    <t>NASTASI</t>
  </si>
  <si>
    <t>11535 Total</t>
  </si>
  <si>
    <t>GRECO</t>
  </si>
  <si>
    <t>11539 Total</t>
  </si>
  <si>
    <t>COLICCHIO</t>
  </si>
  <si>
    <t>11578 Total</t>
  </si>
  <si>
    <t>KEMPS</t>
  </si>
  <si>
    <t>11653 Total</t>
  </si>
  <si>
    <t>STEFANICK</t>
  </si>
  <si>
    <t>11655 Total</t>
  </si>
  <si>
    <t>MIRANDA</t>
  </si>
  <si>
    <t>11656 Total</t>
  </si>
  <si>
    <t>CWIAK</t>
  </si>
  <si>
    <t>11688 Total</t>
  </si>
  <si>
    <t>I</t>
  </si>
  <si>
    <t>TIMPSON</t>
  </si>
  <si>
    <t>11704 Total</t>
  </si>
  <si>
    <t>HELFRICH</t>
  </si>
  <si>
    <t>11715 Total</t>
  </si>
  <si>
    <t>MARTIN</t>
  </si>
  <si>
    <t>11823 Total</t>
  </si>
  <si>
    <t>LIGHTCAP</t>
  </si>
  <si>
    <t>11835 Total</t>
  </si>
  <si>
    <t>HOFFMAN</t>
  </si>
  <si>
    <t>11879 Total</t>
  </si>
  <si>
    <t>LUTS</t>
  </si>
  <si>
    <t>12422 Total</t>
  </si>
  <si>
    <t>12423 Total</t>
  </si>
  <si>
    <t>GABRIEL</t>
  </si>
  <si>
    <t>12589 Total</t>
  </si>
  <si>
    <t>DARLING</t>
  </si>
  <si>
    <t>12591 Total</t>
  </si>
  <si>
    <t>JOTZ</t>
  </si>
  <si>
    <t>12594 Total</t>
  </si>
  <si>
    <t>SZENYI</t>
  </si>
  <si>
    <t>12643 Total</t>
  </si>
  <si>
    <t>BOLTON</t>
  </si>
  <si>
    <t>12644 Total</t>
  </si>
  <si>
    <t>GRACZYK</t>
  </si>
  <si>
    <t>12646 Total</t>
  </si>
  <si>
    <t>GOLDSTEIN</t>
  </si>
  <si>
    <t>12813 Total</t>
  </si>
  <si>
    <t>MARLINSKI</t>
  </si>
  <si>
    <t>12814 Total</t>
  </si>
  <si>
    <t>TRUJILLO</t>
  </si>
  <si>
    <t>12815 Total</t>
  </si>
  <si>
    <t>ESPOSITO</t>
  </si>
  <si>
    <t>12829 Total</t>
  </si>
  <si>
    <t>LOMBARDI</t>
  </si>
  <si>
    <t>12839 Total</t>
  </si>
  <si>
    <t>13036 Total</t>
  </si>
  <si>
    <t>WNOROWSKI</t>
  </si>
  <si>
    <t>13095 Total</t>
  </si>
  <si>
    <t>SOBAN</t>
  </si>
  <si>
    <t>13434 Total</t>
  </si>
  <si>
    <t>GALLICCHIO</t>
  </si>
  <si>
    <t>13435 Total</t>
  </si>
  <si>
    <t>MESSINA</t>
  </si>
  <si>
    <t>13543 Total</t>
  </si>
  <si>
    <t>SANANMAN</t>
  </si>
  <si>
    <t>13544 Total</t>
  </si>
  <si>
    <t>EIDE JR</t>
  </si>
  <si>
    <t>13615 Total</t>
  </si>
  <si>
    <t>MARCIANO JR</t>
  </si>
  <si>
    <t>13709 Total</t>
  </si>
  <si>
    <t>DUNCAN</t>
  </si>
  <si>
    <t>13751 Total</t>
  </si>
  <si>
    <t>GREGG</t>
  </si>
  <si>
    <t>13769 Total</t>
  </si>
  <si>
    <t>WIEWIORSKI</t>
  </si>
  <si>
    <t>13771 Total</t>
  </si>
  <si>
    <t>JACKSON</t>
  </si>
  <si>
    <t>13779 Total</t>
  </si>
  <si>
    <t>TRIPET</t>
  </si>
  <si>
    <t xml:space="preserve">Laborer a9.95            </t>
  </si>
  <si>
    <t>13795 Total</t>
  </si>
  <si>
    <t>BUSTAMANTE</t>
  </si>
  <si>
    <t xml:space="preserve">Clerk G15                </t>
  </si>
  <si>
    <t>13839 Total</t>
  </si>
  <si>
    <t>JIMENEZ</t>
  </si>
  <si>
    <t>13906 Total</t>
  </si>
  <si>
    <t>HUDAK</t>
  </si>
  <si>
    <t>13947 Total</t>
  </si>
  <si>
    <t>MAHON</t>
  </si>
  <si>
    <t>13997 Total</t>
  </si>
  <si>
    <t>GENOVESE</t>
  </si>
  <si>
    <t>14000 Total</t>
  </si>
  <si>
    <t>GERRITY</t>
  </si>
  <si>
    <t>14182 Total</t>
  </si>
  <si>
    <t>TUMOLILLO</t>
  </si>
  <si>
    <t>14259 Total</t>
  </si>
  <si>
    <t>ANDERSON</t>
  </si>
  <si>
    <t>14296 Total</t>
  </si>
  <si>
    <t>MOZEIKA</t>
  </si>
  <si>
    <t>14304 Total</t>
  </si>
  <si>
    <t>SPINGOLA</t>
  </si>
  <si>
    <t>14351 Total</t>
  </si>
  <si>
    <t>OTTOSON</t>
  </si>
  <si>
    <t>14384 Total</t>
  </si>
  <si>
    <t>MARCH</t>
  </si>
  <si>
    <t>14385 Total</t>
  </si>
  <si>
    <t>STARYAK</t>
  </si>
  <si>
    <t>14430 Total</t>
  </si>
  <si>
    <t>STEPHAN</t>
  </si>
  <si>
    <t>14431 Total</t>
  </si>
  <si>
    <t>JEFFERSON</t>
  </si>
  <si>
    <t>14439 Total</t>
  </si>
  <si>
    <t>COLE</t>
  </si>
  <si>
    <t>14440 Total</t>
  </si>
  <si>
    <t>BROWN</t>
  </si>
  <si>
    <t>14441 Total</t>
  </si>
  <si>
    <t>TURON</t>
  </si>
  <si>
    <t>14493 Total</t>
  </si>
  <si>
    <t>LASPATA</t>
  </si>
  <si>
    <t>14507 Total</t>
  </si>
  <si>
    <t>PROCTOR</t>
  </si>
  <si>
    <t>14539 Total</t>
  </si>
  <si>
    <t>GENOVA</t>
  </si>
  <si>
    <t>14559 Total</t>
  </si>
  <si>
    <t>URBAN</t>
  </si>
  <si>
    <t>14561 Total</t>
  </si>
  <si>
    <t>PRIETO</t>
  </si>
  <si>
    <t>14613 Total</t>
  </si>
  <si>
    <t>DEVITO</t>
  </si>
  <si>
    <t>14633 Total</t>
  </si>
  <si>
    <t>D'ERRICO</t>
  </si>
  <si>
    <t>14667 Total</t>
  </si>
  <si>
    <t>STRAHAN</t>
  </si>
  <si>
    <t>14668 Total</t>
  </si>
  <si>
    <t>TACKAS</t>
  </si>
  <si>
    <t>14682 Total</t>
  </si>
  <si>
    <t>PEARLMAN</t>
  </si>
  <si>
    <t>14692 Total</t>
  </si>
  <si>
    <t>STANDISH</t>
  </si>
  <si>
    <t>14709 Total</t>
  </si>
  <si>
    <t>MCGETTIGAN</t>
  </si>
  <si>
    <t xml:space="preserve">Rec Maint Wkr            </t>
  </si>
  <si>
    <t>14867 Total</t>
  </si>
  <si>
    <t>BYRD</t>
  </si>
  <si>
    <t>14869 Total</t>
  </si>
  <si>
    <t>14870 Total</t>
  </si>
  <si>
    <t>TRIPODI</t>
  </si>
  <si>
    <t>14904 Total</t>
  </si>
  <si>
    <t>NITKA</t>
  </si>
  <si>
    <t>14905 Total</t>
  </si>
  <si>
    <t>REED</t>
  </si>
  <si>
    <t>15081 Total</t>
  </si>
  <si>
    <t>BRANDT</t>
  </si>
  <si>
    <t>15203 Total</t>
  </si>
  <si>
    <t>NOVORRO</t>
  </si>
  <si>
    <t>15232 Total</t>
  </si>
  <si>
    <t>LYNCH</t>
  </si>
  <si>
    <t>15233 Total</t>
  </si>
  <si>
    <t>AMERICK</t>
  </si>
  <si>
    <t xml:space="preserve">Tree Climber after 1982  </t>
  </si>
  <si>
    <t>15240 Total</t>
  </si>
  <si>
    <t>INGARO</t>
  </si>
  <si>
    <t>15244 Total</t>
  </si>
  <si>
    <t>PENCZAK</t>
  </si>
  <si>
    <t>15285 Total</t>
  </si>
  <si>
    <t>BROTHERS</t>
  </si>
  <si>
    <t>15302 Total</t>
  </si>
  <si>
    <t>D'AGOSTINO</t>
  </si>
  <si>
    <t>15320 Total</t>
  </si>
  <si>
    <t>15323 Total</t>
  </si>
  <si>
    <t>PIERCE</t>
  </si>
  <si>
    <t>15324 Total</t>
  </si>
  <si>
    <t>TERHOUNE</t>
  </si>
  <si>
    <t>15329 Total</t>
  </si>
  <si>
    <t>ADEBAYO</t>
  </si>
  <si>
    <t>15330 Total</t>
  </si>
  <si>
    <t>15332 Total</t>
  </si>
  <si>
    <t>ROZYCKI</t>
  </si>
  <si>
    <t>15333 Total</t>
  </si>
  <si>
    <t>JANUSZ</t>
  </si>
  <si>
    <t>15334 Total</t>
  </si>
  <si>
    <t>TORRES</t>
  </si>
  <si>
    <t>15344 Total</t>
  </si>
  <si>
    <t>GALLAGHER</t>
  </si>
  <si>
    <t>15346 Total</t>
  </si>
  <si>
    <t>GRANDA</t>
  </si>
  <si>
    <t>15347 Total</t>
  </si>
  <si>
    <t>PETERS</t>
  </si>
  <si>
    <t>15365 Total</t>
  </si>
  <si>
    <t>SHARP</t>
  </si>
  <si>
    <t>15379 Total</t>
  </si>
  <si>
    <t>BULLOCK</t>
  </si>
  <si>
    <t>15383 Total</t>
  </si>
  <si>
    <t>ZOLLI</t>
  </si>
  <si>
    <t>15384 Total</t>
  </si>
  <si>
    <t>TIMPER</t>
  </si>
  <si>
    <t>15402 Total</t>
  </si>
  <si>
    <t>PAGE</t>
  </si>
  <si>
    <t>15505 Total</t>
  </si>
  <si>
    <t>WHITE JR</t>
  </si>
  <si>
    <t>15506 Total</t>
  </si>
  <si>
    <t>GEOGHAN</t>
  </si>
  <si>
    <t>15507 Total</t>
  </si>
  <si>
    <t>SCHUCHMAN</t>
  </si>
  <si>
    <t>15530 Total</t>
  </si>
  <si>
    <t>RUMBAUSKAS</t>
  </si>
  <si>
    <t>15560 Total</t>
  </si>
  <si>
    <t>TWADDLE</t>
  </si>
  <si>
    <t>15561 Total</t>
  </si>
  <si>
    <t>KUDLAC</t>
  </si>
  <si>
    <t>15633 Total</t>
  </si>
  <si>
    <t>MORAN</t>
  </si>
  <si>
    <t>15634 Total</t>
  </si>
  <si>
    <t>PAGANO</t>
  </si>
  <si>
    <t>15659 Total</t>
  </si>
  <si>
    <t>BRAZAITIS</t>
  </si>
  <si>
    <t>15762 Total</t>
  </si>
  <si>
    <t>WOODS</t>
  </si>
  <si>
    <t>15763 Total</t>
  </si>
  <si>
    <t>FEMINELLO</t>
  </si>
  <si>
    <t>15770 Total</t>
  </si>
  <si>
    <t>HERRON</t>
  </si>
  <si>
    <t>15775 Total</t>
  </si>
  <si>
    <t>REGNER</t>
  </si>
  <si>
    <t>15776 Total</t>
  </si>
  <si>
    <t>KOPF</t>
  </si>
  <si>
    <t>15797 Total</t>
  </si>
  <si>
    <t>PEDICANO</t>
  </si>
  <si>
    <t>15807 Total</t>
  </si>
  <si>
    <t>CASE</t>
  </si>
  <si>
    <t>15939 Total</t>
  </si>
  <si>
    <t>SCHOCK</t>
  </si>
  <si>
    <t>16023 Total</t>
  </si>
  <si>
    <t>MIRABELLA</t>
  </si>
  <si>
    <t>16031 Total</t>
  </si>
  <si>
    <t>MCDERMOTT</t>
  </si>
  <si>
    <t>16078 Total</t>
  </si>
  <si>
    <t>16096 Total</t>
  </si>
  <si>
    <t>16097 Total</t>
  </si>
  <si>
    <t>SIGMUND</t>
  </si>
  <si>
    <t>16101 Total</t>
  </si>
  <si>
    <t>MURDOCH</t>
  </si>
  <si>
    <t>16102 Total</t>
  </si>
  <si>
    <t>LOZANO</t>
  </si>
  <si>
    <t>16104 Total</t>
  </si>
  <si>
    <t>WILSON</t>
  </si>
  <si>
    <t>16105 Total</t>
  </si>
  <si>
    <t>16108 Total</t>
  </si>
  <si>
    <t>DELMONT</t>
  </si>
  <si>
    <t>16181 Total</t>
  </si>
  <si>
    <t>16189 Total</t>
  </si>
  <si>
    <t>KUBAN</t>
  </si>
  <si>
    <t>16190 Total</t>
  </si>
  <si>
    <t>KOWALSKI</t>
  </si>
  <si>
    <t>16193 Total</t>
  </si>
  <si>
    <t>NIETO</t>
  </si>
  <si>
    <t>16194 Total</t>
  </si>
  <si>
    <t>DELGUERCIO</t>
  </si>
  <si>
    <t>16196 Total</t>
  </si>
  <si>
    <t>JANDOLI</t>
  </si>
  <si>
    <t>16201 Total</t>
  </si>
  <si>
    <t>BARNHART</t>
  </si>
  <si>
    <t>16202 Total</t>
  </si>
  <si>
    <t>JETER</t>
  </si>
  <si>
    <t>16204 Total</t>
  </si>
  <si>
    <t>YEH</t>
  </si>
  <si>
    <t>16206 Total</t>
  </si>
  <si>
    <t>SCILEPPI</t>
  </si>
  <si>
    <t>16208 Total</t>
  </si>
  <si>
    <t>CATALINE</t>
  </si>
  <si>
    <t>16234 Total</t>
  </si>
  <si>
    <t>KOSCINSKI</t>
  </si>
  <si>
    <t>16241 Total</t>
  </si>
  <si>
    <t>MATTHEWS</t>
  </si>
  <si>
    <t>16242 Total</t>
  </si>
  <si>
    <t>MEHTA</t>
  </si>
  <si>
    <t>16243 Total</t>
  </si>
  <si>
    <t>CALDWELL</t>
  </si>
  <si>
    <t>16244 Total</t>
  </si>
  <si>
    <t>THOMAS</t>
  </si>
  <si>
    <t>16252 Total</t>
  </si>
  <si>
    <t>VALDEZ</t>
  </si>
  <si>
    <t>16253 Total</t>
  </si>
  <si>
    <t>EVAN</t>
  </si>
  <si>
    <t>16273 Total</t>
  </si>
  <si>
    <t>RAY</t>
  </si>
  <si>
    <t>16274 Total</t>
  </si>
  <si>
    <t>ZIMMER</t>
  </si>
  <si>
    <t>16277 Total</t>
  </si>
  <si>
    <t>16278 Total</t>
  </si>
  <si>
    <t>16292 Total</t>
  </si>
  <si>
    <t>MEDERER</t>
  </si>
  <si>
    <t>16294 Total</t>
  </si>
  <si>
    <t>MARCIANO</t>
  </si>
  <si>
    <t>16295 Total</t>
  </si>
  <si>
    <t>TIRPAK</t>
  </si>
  <si>
    <t>16296 Total</t>
  </si>
  <si>
    <t>CERDEIRA</t>
  </si>
  <si>
    <t>16297 Total</t>
  </si>
  <si>
    <t>LUCHEJKO</t>
  </si>
  <si>
    <t>16308 Total</t>
  </si>
  <si>
    <t>MALECKAR</t>
  </si>
  <si>
    <t>16309 Total</t>
  </si>
  <si>
    <t>MCCOY</t>
  </si>
  <si>
    <t>16313 Total</t>
  </si>
  <si>
    <t>DEMARCO</t>
  </si>
  <si>
    <t>16315 Total</t>
  </si>
  <si>
    <t>KUPKA</t>
  </si>
  <si>
    <t>16322 Total</t>
  </si>
  <si>
    <t>WOGLOM</t>
  </si>
  <si>
    <t>16323 Total</t>
  </si>
  <si>
    <t>16324 Total</t>
  </si>
  <si>
    <t>CALNEK</t>
  </si>
  <si>
    <t>16345 Total</t>
  </si>
  <si>
    <t>FELICIO</t>
  </si>
  <si>
    <t>16346 Total</t>
  </si>
  <si>
    <t>KEENAN</t>
  </si>
  <si>
    <t>16347 Total</t>
  </si>
  <si>
    <t>FOLEY</t>
  </si>
  <si>
    <t>16360 Total</t>
  </si>
  <si>
    <t>16368 Total</t>
  </si>
  <si>
    <t>D'ALESSANDRO</t>
  </si>
  <si>
    <t>16369 Total</t>
  </si>
  <si>
    <t>MYRILL</t>
  </si>
  <si>
    <t>16389 Total</t>
  </si>
  <si>
    <t>SMITH</t>
  </si>
  <si>
    <t xml:space="preserve">Clerk Typist G15         </t>
  </si>
  <si>
    <t>16392 Total</t>
  </si>
  <si>
    <t>LAGRECA</t>
  </si>
  <si>
    <t>16450 Total</t>
  </si>
  <si>
    <t>NIPER</t>
  </si>
  <si>
    <t>16458 Total</t>
  </si>
  <si>
    <t>CULLEN</t>
  </si>
  <si>
    <t>16459 Total</t>
  </si>
  <si>
    <t>WOODRING</t>
  </si>
  <si>
    <t>16460 Total</t>
  </si>
  <si>
    <t>PENNELLA</t>
  </si>
  <si>
    <t>16461 Total</t>
  </si>
  <si>
    <t>WETLESEN</t>
  </si>
  <si>
    <t>16462 Total</t>
  </si>
  <si>
    <t>BAKER</t>
  </si>
  <si>
    <t>16477 Total</t>
  </si>
  <si>
    <t>STUCKER</t>
  </si>
  <si>
    <t>16478 Total</t>
  </si>
  <si>
    <t>PRANIO</t>
  </si>
  <si>
    <t>16489 Total</t>
  </si>
  <si>
    <t>MEIER</t>
  </si>
  <si>
    <t>16490 Total</t>
  </si>
  <si>
    <t>BRENNAN</t>
  </si>
  <si>
    <t>16503 Total</t>
  </si>
  <si>
    <t>CONNERS-RUSSO</t>
  </si>
  <si>
    <t>16504 Total</t>
  </si>
  <si>
    <t>FORFA</t>
  </si>
  <si>
    <t>16505 Total</t>
  </si>
  <si>
    <t>JANKOVIC</t>
  </si>
  <si>
    <t>TERRA</t>
  </si>
  <si>
    <t>16506 Total</t>
  </si>
  <si>
    <t>16507 Total</t>
  </si>
  <si>
    <t>RADIL</t>
  </si>
  <si>
    <t>16508 Total</t>
  </si>
  <si>
    <t>BRIGANTINO</t>
  </si>
  <si>
    <t>16524 Total</t>
  </si>
  <si>
    <t>HOENS</t>
  </si>
  <si>
    <t>16525 Total</t>
  </si>
  <si>
    <t>16526 Total</t>
  </si>
  <si>
    <t>OBIEDINSKI</t>
  </si>
  <si>
    <t>16528 Total</t>
  </si>
  <si>
    <t>POBUTA</t>
  </si>
  <si>
    <t>16529 Total</t>
  </si>
  <si>
    <t>YUCRA</t>
  </si>
  <si>
    <t>16530 Total</t>
  </si>
  <si>
    <t>VARGAS</t>
  </si>
  <si>
    <t>16531 Total</t>
  </si>
  <si>
    <t>GARCIA</t>
  </si>
  <si>
    <t>16535 Total</t>
  </si>
  <si>
    <t>16536 Total</t>
  </si>
  <si>
    <t>16537 Total</t>
  </si>
  <si>
    <t>MCLEOD</t>
  </si>
  <si>
    <t>16538 Total</t>
  </si>
  <si>
    <t>DANIELS</t>
  </si>
  <si>
    <t>16589 Total</t>
  </si>
  <si>
    <t>RICHARDS</t>
  </si>
  <si>
    <t>16590 Total</t>
  </si>
  <si>
    <t>ADAM</t>
  </si>
  <si>
    <t>16595 Total</t>
  </si>
  <si>
    <t>BARNES</t>
  </si>
  <si>
    <t>16596 Total</t>
  </si>
  <si>
    <t>BLACKSHEAR</t>
  </si>
  <si>
    <t>16597 Total</t>
  </si>
  <si>
    <t>BODNAR</t>
  </si>
  <si>
    <t>16598 Total</t>
  </si>
  <si>
    <t>GONZALEZ</t>
  </si>
  <si>
    <t>16599 Total</t>
  </si>
  <si>
    <t>HOWARD</t>
  </si>
  <si>
    <t>16601 Total</t>
  </si>
  <si>
    <t>16602 Total</t>
  </si>
  <si>
    <t>ROCHE</t>
  </si>
  <si>
    <t>16603 Total</t>
  </si>
  <si>
    <t>SLATEN</t>
  </si>
  <si>
    <t>16604 Total</t>
  </si>
  <si>
    <t>FREES</t>
  </si>
  <si>
    <t>16611 Total</t>
  </si>
  <si>
    <t>LEAK</t>
  </si>
  <si>
    <t>16612 Total</t>
  </si>
  <si>
    <t>LIMA</t>
  </si>
  <si>
    <t>16613 Total</t>
  </si>
  <si>
    <t>MAREE-QUALLS</t>
  </si>
  <si>
    <t>16614 Total</t>
  </si>
  <si>
    <t>MELIA</t>
  </si>
  <si>
    <t>16615 Total</t>
  </si>
  <si>
    <t>MERKLE</t>
  </si>
  <si>
    <t>16616 Total</t>
  </si>
  <si>
    <t>ROTOLA</t>
  </si>
  <si>
    <t>16617 Total</t>
  </si>
  <si>
    <t>SUGGS</t>
  </si>
  <si>
    <t>16618 Total</t>
  </si>
  <si>
    <t>WILLIAMS</t>
  </si>
  <si>
    <t>16619 Total</t>
  </si>
  <si>
    <t>16620 Total</t>
  </si>
  <si>
    <t>BUDKIEWICZ</t>
  </si>
  <si>
    <t>16628 Total</t>
  </si>
  <si>
    <t>DELSORDI</t>
  </si>
  <si>
    <t>16629 Total</t>
  </si>
  <si>
    <t>16630 Total</t>
  </si>
  <si>
    <t>16631 Total</t>
  </si>
  <si>
    <t>16638 Total</t>
  </si>
  <si>
    <t>DULANTO</t>
  </si>
  <si>
    <t>16682 Total</t>
  </si>
  <si>
    <t>MULLIGAN</t>
  </si>
  <si>
    <t>16683 Total</t>
  </si>
  <si>
    <t>GECZI</t>
  </si>
  <si>
    <t>16702 Total</t>
  </si>
  <si>
    <t>CALABRETTA</t>
  </si>
  <si>
    <t>16703 Total</t>
  </si>
  <si>
    <t>PAWLICKI</t>
  </si>
  <si>
    <t>16706 Total</t>
  </si>
  <si>
    <t>HEISEY</t>
  </si>
  <si>
    <t xml:space="preserve">Seasonal Professional    </t>
  </si>
  <si>
    <t>16708 Total</t>
  </si>
  <si>
    <t>16710 Total</t>
  </si>
  <si>
    <t>HOFF</t>
  </si>
  <si>
    <t>16711 Total</t>
  </si>
  <si>
    <t>16712 Total</t>
  </si>
  <si>
    <t>LAGANGA</t>
  </si>
  <si>
    <t>16713 Total</t>
  </si>
  <si>
    <t>MASON</t>
  </si>
  <si>
    <t>16714 Total</t>
  </si>
  <si>
    <t>BAIRD</t>
  </si>
  <si>
    <t>16728 Total</t>
  </si>
  <si>
    <t>BOCK</t>
  </si>
  <si>
    <t>16729 Total</t>
  </si>
  <si>
    <t>Grand Total</t>
  </si>
  <si>
    <t>Employee#</t>
  </si>
  <si>
    <t>FirstName</t>
  </si>
  <si>
    <t>Acctg Pct</t>
  </si>
  <si>
    <t>ROBERT</t>
  </si>
  <si>
    <t>PATRICIA</t>
  </si>
  <si>
    <t>RICHARD</t>
  </si>
  <si>
    <t>JOSEPH</t>
  </si>
  <si>
    <t>JOHN</t>
  </si>
  <si>
    <t>WILLIAM</t>
  </si>
  <si>
    <t>ALBERT</t>
  </si>
  <si>
    <t>DONNA</t>
  </si>
  <si>
    <t>STEVEN</t>
  </si>
  <si>
    <t>0000130361</t>
  </si>
  <si>
    <t>AISHA</t>
  </si>
  <si>
    <t>0000051473</t>
  </si>
  <si>
    <t>JUDE</t>
  </si>
  <si>
    <t>ALLAN</t>
  </si>
  <si>
    <t>0000152409</t>
  </si>
  <si>
    <t>0000050962</t>
  </si>
  <si>
    <t>ANGELA</t>
  </si>
  <si>
    <t>0000142968</t>
  </si>
  <si>
    <t>NOAH</t>
  </si>
  <si>
    <t>SUSAN</t>
  </si>
  <si>
    <t>DEAN</t>
  </si>
  <si>
    <t>DANIEL</t>
  </si>
  <si>
    <t>MICHAEL</t>
  </si>
  <si>
    <t>ARTHUR</t>
  </si>
  <si>
    <t>MICHELLE</t>
  </si>
  <si>
    <t>STEPHEN</t>
  </si>
  <si>
    <t>0000167286</t>
  </si>
  <si>
    <t>EDWARD</t>
  </si>
  <si>
    <t>0000164777</t>
  </si>
  <si>
    <t>ELAINE</t>
  </si>
  <si>
    <t>JAMES</t>
  </si>
  <si>
    <t>JENNIFER</t>
  </si>
  <si>
    <t>0000162022</t>
  </si>
  <si>
    <t>EMANUEL</t>
  </si>
  <si>
    <t>ANTHONY</t>
  </si>
  <si>
    <t>NANCY</t>
  </si>
  <si>
    <t>0000052268</t>
  </si>
  <si>
    <t>CHARLES</t>
  </si>
  <si>
    <t>ERNEST</t>
  </si>
  <si>
    <t>FRANCES</t>
  </si>
  <si>
    <t>FRANK</t>
  </si>
  <si>
    <t>CHERYL</t>
  </si>
  <si>
    <t>RAYMOND</t>
  </si>
  <si>
    <t>SHARON</t>
  </si>
  <si>
    <t>STEPHANIE</t>
  </si>
  <si>
    <t>ELIZABETH</t>
  </si>
  <si>
    <t>CARMEN</t>
  </si>
  <si>
    <t>0000167293</t>
  </si>
  <si>
    <t>JACQUELINE</t>
  </si>
  <si>
    <t>0000126444</t>
  </si>
  <si>
    <t>CATHLEEN</t>
  </si>
  <si>
    <t>PAUL</t>
  </si>
  <si>
    <t>0000111883</t>
  </si>
  <si>
    <t>DAVID</t>
  </si>
  <si>
    <t>MARY</t>
  </si>
  <si>
    <t>FRANCIS</t>
  </si>
  <si>
    <t>NICHOLAS</t>
  </si>
  <si>
    <t>0000051199</t>
  </si>
  <si>
    <t>0000152036</t>
  </si>
  <si>
    <t>0000157625</t>
  </si>
  <si>
    <t>LINDA</t>
  </si>
  <si>
    <t>KEVIN</t>
  </si>
  <si>
    <t>MARGARET</t>
  </si>
  <si>
    <t>0000144411</t>
  </si>
  <si>
    <t>IRV</t>
  </si>
  <si>
    <t>VIRGINIA</t>
  </si>
  <si>
    <t>JEAN</t>
  </si>
  <si>
    <t>KATHERINE</t>
  </si>
  <si>
    <t>CATHERINE</t>
  </si>
  <si>
    <t>0000148695</t>
  </si>
  <si>
    <t>LUIS</t>
  </si>
  <si>
    <t>0000167039</t>
  </si>
  <si>
    <t>REBECCA</t>
  </si>
  <si>
    <t>DONALD</t>
  </si>
  <si>
    <t>0000159394</t>
  </si>
  <si>
    <t>GINGER</t>
  </si>
  <si>
    <t>LAURIE</t>
  </si>
  <si>
    <t>0000162971</t>
  </si>
  <si>
    <t>0000003236</t>
  </si>
  <si>
    <t>0000115783</t>
  </si>
  <si>
    <t>0000108946</t>
  </si>
  <si>
    <t>VINCENT</t>
  </si>
  <si>
    <t>0000114063</t>
  </si>
  <si>
    <t>PATRICK</t>
  </si>
  <si>
    <t>0000166388</t>
  </si>
  <si>
    <t>TERRENCE</t>
  </si>
  <si>
    <t>ALICE</t>
  </si>
  <si>
    <t>RONALD</t>
  </si>
  <si>
    <t>0000162786</t>
  </si>
  <si>
    <t>JACOB</t>
  </si>
  <si>
    <t>0000052155</t>
  </si>
  <si>
    <t>0000153232</t>
  </si>
  <si>
    <t>TERRELL</t>
  </si>
  <si>
    <t>0000052179</t>
  </si>
  <si>
    <t>0000052484</t>
  </si>
  <si>
    <t>KYLE</t>
  </si>
  <si>
    <t>JANET</t>
  </si>
  <si>
    <t>AMANDA</t>
  </si>
  <si>
    <t>0000161960</t>
  </si>
  <si>
    <t>GERARD</t>
  </si>
  <si>
    <t>0000163153</t>
  </si>
  <si>
    <t>BRYAN</t>
  </si>
  <si>
    <t>LORRAINE</t>
  </si>
  <si>
    <t>0000148708</t>
  </si>
  <si>
    <t>0000051815</t>
  </si>
  <si>
    <t>0000052186</t>
  </si>
  <si>
    <t>JONATHAN</t>
  </si>
  <si>
    <t>JESSICA</t>
  </si>
  <si>
    <t>0000166826</t>
  </si>
  <si>
    <t>DOLORES</t>
  </si>
  <si>
    <t>SIMONE</t>
  </si>
  <si>
    <t>0000010155</t>
  </si>
  <si>
    <t>VICTORIA</t>
  </si>
  <si>
    <t>0000167053</t>
  </si>
  <si>
    <t>DUSMAN</t>
  </si>
  <si>
    <t>0000167077</t>
  </si>
  <si>
    <t>BRIAN</t>
  </si>
  <si>
    <t>0000051151</t>
  </si>
  <si>
    <t>0000051384</t>
  </si>
  <si>
    <t>0000051264</t>
  </si>
  <si>
    <t>KITTY</t>
  </si>
  <si>
    <t>SAMUEL</t>
  </si>
  <si>
    <t>HENRY</t>
  </si>
  <si>
    <t>0000051719</t>
  </si>
  <si>
    <t>RHODA</t>
  </si>
  <si>
    <t>0000051404</t>
  </si>
  <si>
    <t>0000157707</t>
  </si>
  <si>
    <t>JENNA</t>
  </si>
  <si>
    <t>CLAIRE</t>
  </si>
  <si>
    <t>0000051555</t>
  </si>
  <si>
    <t>0000163608</t>
  </si>
  <si>
    <t>0000162926</t>
  </si>
  <si>
    <t>JACK</t>
  </si>
  <si>
    <t>0000051391</t>
  </si>
  <si>
    <t>MELVIN</t>
  </si>
  <si>
    <t>0000125899</t>
  </si>
  <si>
    <t>0000051997</t>
  </si>
  <si>
    <t>0000110550</t>
  </si>
  <si>
    <t>0000052319</t>
  </si>
  <si>
    <t>0000086667</t>
  </si>
  <si>
    <t>0000166302</t>
  </si>
  <si>
    <t>0000134350</t>
  </si>
  <si>
    <t>0000050955</t>
  </si>
  <si>
    <t>0000100475</t>
  </si>
  <si>
    <t>JASON</t>
  </si>
  <si>
    <t>0000167022</t>
  </si>
  <si>
    <t>0000108124</t>
  </si>
  <si>
    <t>0000145597</t>
  </si>
  <si>
    <t>0000140004</t>
  </si>
  <si>
    <t>NICKOLAS</t>
  </si>
  <si>
    <t>0000155076</t>
  </si>
  <si>
    <t>BERNARD</t>
  </si>
  <si>
    <t>0000051113</t>
  </si>
  <si>
    <t>FREDRICK</t>
  </si>
  <si>
    <t>HARRY</t>
  </si>
  <si>
    <t>0000050640</t>
  </si>
  <si>
    <t>JERRY</t>
  </si>
  <si>
    <t>FREDERICK</t>
  </si>
  <si>
    <t>0000126468</t>
  </si>
  <si>
    <t>0000115396</t>
  </si>
  <si>
    <t>LAUREN</t>
  </si>
  <si>
    <t>0000003609</t>
  </si>
  <si>
    <t>APRIL</t>
  </si>
  <si>
    <t>0000167084</t>
  </si>
  <si>
    <t>0000051606</t>
  </si>
  <si>
    <t>0000157752</t>
  </si>
  <si>
    <t>0000114056</t>
  </si>
  <si>
    <t>0000163684</t>
  </si>
  <si>
    <t>MEGHAN</t>
  </si>
  <si>
    <t>0000050708</t>
  </si>
  <si>
    <t>0000052446</t>
  </si>
  <si>
    <t>0000077048</t>
  </si>
  <si>
    <t>0000167111</t>
  </si>
  <si>
    <t>JEREMY</t>
  </si>
  <si>
    <t>0000118792</t>
  </si>
  <si>
    <t>HOLLACE</t>
  </si>
  <si>
    <t>0000139470</t>
  </si>
  <si>
    <t>EDITH</t>
  </si>
  <si>
    <t>0000051062</t>
  </si>
  <si>
    <t>0000050784</t>
  </si>
  <si>
    <t>0000051339</t>
  </si>
  <si>
    <t>JORDAN</t>
  </si>
  <si>
    <t>0000162046</t>
  </si>
  <si>
    <t>KEAYANA</t>
  </si>
  <si>
    <t>0000139069</t>
  </si>
  <si>
    <t>DIEGO</t>
  </si>
  <si>
    <t>0000165377</t>
  </si>
  <si>
    <t>JALEN</t>
  </si>
  <si>
    <t>0000004867</t>
  </si>
  <si>
    <t>YONG HUI</t>
  </si>
  <si>
    <t>0000125940</t>
  </si>
  <si>
    <t>0000050917</t>
  </si>
  <si>
    <t>0000116530</t>
  </si>
  <si>
    <t>0000051562</t>
  </si>
  <si>
    <t>STEFAN</t>
  </si>
  <si>
    <t>0000087185</t>
  </si>
  <si>
    <t>0000162419</t>
  </si>
  <si>
    <t>0000003743</t>
  </si>
  <si>
    <t>0000167128</t>
  </si>
  <si>
    <t>MARCEL</t>
  </si>
  <si>
    <t>0000156330</t>
  </si>
  <si>
    <t>PATRIK</t>
  </si>
  <si>
    <t>LORI</t>
  </si>
  <si>
    <t>0000163228</t>
  </si>
  <si>
    <t>0000167135</t>
  </si>
  <si>
    <t>0000164506</t>
  </si>
  <si>
    <t>DANA</t>
  </si>
  <si>
    <t>LEO</t>
  </si>
  <si>
    <t>KRISTEN</t>
  </si>
  <si>
    <t>0000107315</t>
  </si>
  <si>
    <t>0000052251</t>
  </si>
  <si>
    <t>0000118350</t>
  </si>
  <si>
    <t>0000052655</t>
  </si>
  <si>
    <t>0000167159</t>
  </si>
  <si>
    <t>LOBOA</t>
  </si>
  <si>
    <t>0000128391</t>
  </si>
  <si>
    <t>0000003281</t>
  </si>
  <si>
    <t>0000163088</t>
  </si>
  <si>
    <t>0000114049</t>
  </si>
  <si>
    <t>0000152334</t>
  </si>
  <si>
    <t>0000139970</t>
  </si>
  <si>
    <t>0000087123</t>
  </si>
  <si>
    <t>0000050842</t>
  </si>
  <si>
    <t>0000163095</t>
  </si>
  <si>
    <t>VAL</t>
  </si>
  <si>
    <t>0000143859</t>
  </si>
  <si>
    <t>0000017393</t>
  </si>
  <si>
    <t>0000050900</t>
  </si>
  <si>
    <t>0000167142</t>
  </si>
  <si>
    <t>0000051846</t>
  </si>
  <si>
    <t>0000051106</t>
  </si>
  <si>
    <t>0000110574</t>
  </si>
  <si>
    <t>0000050986</t>
  </si>
  <si>
    <t>0000163139</t>
  </si>
  <si>
    <t>IAIN</t>
  </si>
  <si>
    <t>0000160788</t>
  </si>
  <si>
    <t>0000148671</t>
  </si>
  <si>
    <t>0000161080</t>
  </si>
  <si>
    <t>0000162940</t>
  </si>
  <si>
    <t>0000164900</t>
  </si>
  <si>
    <t>0000166155</t>
  </si>
  <si>
    <t>0000135436</t>
  </si>
  <si>
    <t>0000160315</t>
  </si>
  <si>
    <t>0000051579</t>
  </si>
  <si>
    <t>0000143044</t>
  </si>
  <si>
    <t>0000166833</t>
  </si>
  <si>
    <t>CAITLYN</t>
  </si>
  <si>
    <t>0000161028</t>
  </si>
  <si>
    <t>0000051175</t>
  </si>
  <si>
    <t>0000051668</t>
  </si>
  <si>
    <t>0000115358</t>
  </si>
  <si>
    <t>0000149055</t>
  </si>
  <si>
    <t>KAMIL</t>
  </si>
  <si>
    <t>0000051702</t>
  </si>
  <si>
    <t>JEFF</t>
  </si>
  <si>
    <t>EMILY</t>
  </si>
  <si>
    <t>0000152327</t>
  </si>
  <si>
    <t>0000051257</t>
  </si>
  <si>
    <t>BETTY</t>
  </si>
  <si>
    <t>0000050897</t>
  </si>
  <si>
    <t>0000143842</t>
  </si>
  <si>
    <t>0000156594</t>
  </si>
  <si>
    <t>0000155052</t>
  </si>
  <si>
    <t>0000051480</t>
  </si>
  <si>
    <t>0000108953</t>
  </si>
  <si>
    <t>0000167060</t>
  </si>
  <si>
    <t>TAYLOR</t>
  </si>
  <si>
    <t>0000158078</t>
  </si>
  <si>
    <t>0000164619</t>
  </si>
  <si>
    <t>0000110492</t>
  </si>
  <si>
    <t>0000164897</t>
  </si>
  <si>
    <t>0000050777</t>
  </si>
  <si>
    <t>0000150812</t>
  </si>
  <si>
    <t>0000097900</t>
  </si>
  <si>
    <t>0000051315</t>
  </si>
  <si>
    <t>0000135443</t>
  </si>
  <si>
    <t>ELISA</t>
  </si>
  <si>
    <t>0000114018</t>
  </si>
  <si>
    <t>LEON</t>
  </si>
  <si>
    <t>0000051942</t>
  </si>
  <si>
    <t>ELSIE</t>
  </si>
  <si>
    <t>0000160966</t>
  </si>
  <si>
    <t>0000003616</t>
  </si>
  <si>
    <t>0000160233</t>
  </si>
  <si>
    <t>0000004052</t>
  </si>
  <si>
    <t>0000155305</t>
  </si>
  <si>
    <t>0000162084</t>
  </si>
  <si>
    <t>0000167091</t>
  </si>
  <si>
    <t>SHADIS</t>
  </si>
  <si>
    <t>0000153794</t>
  </si>
  <si>
    <t>0000020514</t>
  </si>
  <si>
    <t>0000166042</t>
  </si>
  <si>
    <t>THEYAH</t>
  </si>
  <si>
    <t>0000163920</t>
  </si>
  <si>
    <t>0000167104</t>
  </si>
  <si>
    <t>0000134343</t>
  </si>
  <si>
    <t>0000086554</t>
  </si>
  <si>
    <t>0000143513</t>
  </si>
  <si>
    <t>0000096742</t>
  </si>
  <si>
    <t>0000147095</t>
  </si>
  <si>
    <t>0000004141</t>
  </si>
  <si>
    <t>0000051233</t>
  </si>
  <si>
    <t>0000108422</t>
  </si>
  <si>
    <t>0000146820</t>
  </si>
  <si>
    <t>0000051822</t>
  </si>
  <si>
    <t>0000165062</t>
  </si>
  <si>
    <t>0000051240</t>
  </si>
  <si>
    <t>0000137958</t>
  </si>
  <si>
    <t>0000149048</t>
  </si>
  <si>
    <t>0000051182</t>
  </si>
  <si>
    <t>0000051651</t>
  </si>
  <si>
    <t>0000155610</t>
  </si>
  <si>
    <t>JACKIE</t>
  </si>
  <si>
    <t>0000145617</t>
  </si>
  <si>
    <t>0000052124</t>
  </si>
  <si>
    <t>0000164626</t>
  </si>
  <si>
    <t>0000155069</t>
  </si>
  <si>
    <t>0000166193</t>
  </si>
  <si>
    <t>0000130950</t>
  </si>
  <si>
    <t>0000163242</t>
  </si>
  <si>
    <t>0000164602</t>
  </si>
  <si>
    <t>0000087192</t>
  </si>
  <si>
    <t>0000165308</t>
  </si>
  <si>
    <t>0000162779</t>
  </si>
  <si>
    <t>Annual Salary/Hourly</t>
  </si>
  <si>
    <t>5085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</si>
</sst>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3" fontId="3" fillId="0" borderId="0" xfId="42" applyFont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64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2" fillId="33" borderId="0" xfId="0" applyNumberFormat="1" applyFont="1" applyFill="1" applyAlignment="1">
      <alignment horizontal="left"/>
    </xf>
    <xf numFmtId="40" fontId="2" fillId="34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8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5" width="9.00390625" style="3" customWidth="1"/>
    <col min="6" max="6" width="16.25390625" style="3" bestFit="1" customWidth="1"/>
    <col min="7" max="7" width="9.00390625" style="7" customWidth="1"/>
    <col min="8" max="16384" width="9.00390625" style="3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1014</v>
      </c>
      <c r="H1" s="3" t="s">
        <v>6</v>
      </c>
    </row>
    <row r="2" spans="1:8" ht="11.25">
      <c r="A2" s="4">
        <v>323</v>
      </c>
      <c r="B2" s="3" t="s">
        <v>7</v>
      </c>
      <c r="C2" s="3" t="s">
        <v>8</v>
      </c>
      <c r="D2" s="3" t="s">
        <v>9</v>
      </c>
      <c r="E2" s="5">
        <v>676.5</v>
      </c>
      <c r="F2" s="6" t="s">
        <v>10</v>
      </c>
      <c r="G2" s="7">
        <f>214.5/26</f>
        <v>8.25</v>
      </c>
      <c r="H2" s="8">
        <v>36659</v>
      </c>
    </row>
    <row r="3" spans="1:8" ht="11.25">
      <c r="A3" s="4">
        <v>323</v>
      </c>
      <c r="B3" s="3" t="s">
        <v>7</v>
      </c>
      <c r="C3" s="3" t="s">
        <v>8</v>
      </c>
      <c r="D3" s="3" t="s">
        <v>9</v>
      </c>
      <c r="E3" s="5">
        <v>1155</v>
      </c>
      <c r="F3" s="6"/>
      <c r="H3" s="8"/>
    </row>
    <row r="4" spans="1:8" ht="11.25">
      <c r="A4" s="4">
        <v>323</v>
      </c>
      <c r="B4" s="3" t="s">
        <v>7</v>
      </c>
      <c r="C4" s="3" t="s">
        <v>8</v>
      </c>
      <c r="D4" s="3" t="s">
        <v>9</v>
      </c>
      <c r="E4" s="9">
        <v>206.25</v>
      </c>
      <c r="F4" s="6"/>
      <c r="H4" s="8"/>
    </row>
    <row r="5" spans="1:8" ht="11.25">
      <c r="A5" s="4">
        <v>323</v>
      </c>
      <c r="B5" s="3" t="s">
        <v>7</v>
      </c>
      <c r="C5" s="3" t="s">
        <v>8</v>
      </c>
      <c r="D5" s="3" t="s">
        <v>9</v>
      </c>
      <c r="E5" s="9">
        <v>123.75</v>
      </c>
      <c r="F5" s="6"/>
      <c r="H5" s="8"/>
    </row>
    <row r="6" spans="1:8" ht="11.25">
      <c r="A6" s="10" t="s">
        <v>11</v>
      </c>
      <c r="E6" s="9">
        <f>SUBTOTAL(9,E2:E5)</f>
        <v>2161.5</v>
      </c>
      <c r="F6" s="6"/>
      <c r="H6" s="8"/>
    </row>
    <row r="7" spans="1:8" ht="11.25">
      <c r="A7" s="4">
        <v>328</v>
      </c>
      <c r="B7" s="3" t="s">
        <v>12</v>
      </c>
      <c r="C7" s="3" t="s">
        <v>13</v>
      </c>
      <c r="D7" s="3" t="s">
        <v>14</v>
      </c>
      <c r="E7" s="5">
        <v>612.75</v>
      </c>
      <c r="F7" s="6" t="s">
        <v>10</v>
      </c>
      <c r="G7" s="7">
        <v>9.5</v>
      </c>
      <c r="H7" s="8">
        <v>36645</v>
      </c>
    </row>
    <row r="8" spans="1:8" ht="11.25">
      <c r="A8" s="4">
        <v>328</v>
      </c>
      <c r="B8" s="3" t="s">
        <v>12</v>
      </c>
      <c r="C8" s="3" t="s">
        <v>13</v>
      </c>
      <c r="D8" s="3" t="s">
        <v>14</v>
      </c>
      <c r="E8" s="5">
        <v>698.25</v>
      </c>
      <c r="F8" s="6"/>
      <c r="H8" s="8"/>
    </row>
    <row r="9" spans="1:8" ht="11.25">
      <c r="A9" s="4">
        <v>328</v>
      </c>
      <c r="B9" s="3" t="s">
        <v>12</v>
      </c>
      <c r="C9" s="3" t="s">
        <v>13</v>
      </c>
      <c r="D9" s="3" t="s">
        <v>14</v>
      </c>
      <c r="E9" s="9">
        <v>95</v>
      </c>
      <c r="F9" s="6"/>
      <c r="H9" s="8"/>
    </row>
    <row r="10" spans="1:8" ht="11.25">
      <c r="A10" s="4">
        <v>328</v>
      </c>
      <c r="B10" s="3" t="s">
        <v>12</v>
      </c>
      <c r="C10" s="3" t="s">
        <v>13</v>
      </c>
      <c r="D10" s="3" t="s">
        <v>14</v>
      </c>
      <c r="E10" s="9">
        <v>99.75</v>
      </c>
      <c r="F10" s="6"/>
      <c r="H10" s="8"/>
    </row>
    <row r="11" spans="1:8" ht="11.25">
      <c r="A11" s="4">
        <v>328</v>
      </c>
      <c r="B11" s="3" t="s">
        <v>12</v>
      </c>
      <c r="C11" s="3" t="s">
        <v>13</v>
      </c>
      <c r="D11" s="3" t="s">
        <v>14</v>
      </c>
      <c r="E11" s="9">
        <v>90.25</v>
      </c>
      <c r="F11" s="6"/>
      <c r="H11" s="8"/>
    </row>
    <row r="12" spans="1:8" ht="11.25">
      <c r="A12" s="4">
        <v>328</v>
      </c>
      <c r="B12" s="3" t="s">
        <v>12</v>
      </c>
      <c r="C12" s="3" t="s">
        <v>13</v>
      </c>
      <c r="D12" s="3" t="s">
        <v>14</v>
      </c>
      <c r="E12" s="9">
        <v>57</v>
      </c>
      <c r="F12" s="6"/>
      <c r="H12" s="8"/>
    </row>
    <row r="13" spans="1:8" ht="11.25">
      <c r="A13" s="4">
        <v>328</v>
      </c>
      <c r="B13" s="3" t="s">
        <v>12</v>
      </c>
      <c r="C13" s="3" t="s">
        <v>13</v>
      </c>
      <c r="D13" s="3" t="s">
        <v>14</v>
      </c>
      <c r="E13" s="9">
        <v>71.25</v>
      </c>
      <c r="F13" s="6"/>
      <c r="H13" s="8"/>
    </row>
    <row r="14" spans="1:8" ht="11.25">
      <c r="A14" s="11" t="s">
        <v>15</v>
      </c>
      <c r="E14" s="9">
        <f>SUBTOTAL(9,E7:E13)</f>
        <v>1724.25</v>
      </c>
      <c r="F14" s="6"/>
      <c r="H14" s="8"/>
    </row>
    <row r="15" spans="1:8" ht="11.25">
      <c r="A15" s="4">
        <v>360</v>
      </c>
      <c r="B15" s="3" t="s">
        <v>12</v>
      </c>
      <c r="C15" s="3" t="s">
        <v>12</v>
      </c>
      <c r="D15" s="3" t="s">
        <v>16</v>
      </c>
      <c r="E15" s="5">
        <v>5735.15</v>
      </c>
      <c r="F15" s="6" t="s">
        <v>10</v>
      </c>
      <c r="G15" s="7">
        <f>279.5/26</f>
        <v>10.75</v>
      </c>
      <c r="H15" s="8">
        <v>35700</v>
      </c>
    </row>
    <row r="16" spans="1:8" ht="11.25">
      <c r="A16" s="4">
        <v>360</v>
      </c>
      <c r="B16" s="3" t="s">
        <v>12</v>
      </c>
      <c r="C16" s="3" t="s">
        <v>12</v>
      </c>
      <c r="D16" s="3" t="s">
        <v>16</v>
      </c>
      <c r="E16" s="5">
        <v>3305.65</v>
      </c>
      <c r="F16" s="6"/>
      <c r="H16" s="8"/>
    </row>
    <row r="17" spans="1:8" ht="11.25">
      <c r="A17" s="4">
        <v>360</v>
      </c>
      <c r="B17" s="3" t="s">
        <v>12</v>
      </c>
      <c r="C17" s="3" t="s">
        <v>12</v>
      </c>
      <c r="D17" s="3" t="s">
        <v>16</v>
      </c>
      <c r="E17" s="9">
        <v>585.88</v>
      </c>
      <c r="F17" s="6"/>
      <c r="H17" s="8"/>
    </row>
    <row r="18" spans="1:8" ht="11.25">
      <c r="A18" s="4">
        <v>360</v>
      </c>
      <c r="B18" s="3" t="s">
        <v>12</v>
      </c>
      <c r="C18" s="3" t="s">
        <v>12</v>
      </c>
      <c r="D18" s="3" t="s">
        <v>16</v>
      </c>
      <c r="E18" s="9">
        <v>548.25</v>
      </c>
      <c r="F18" s="6"/>
      <c r="H18" s="8"/>
    </row>
    <row r="19" spans="1:8" ht="11.25">
      <c r="A19" s="4">
        <v>360</v>
      </c>
      <c r="B19" s="3" t="s">
        <v>12</v>
      </c>
      <c r="C19" s="3" t="s">
        <v>12</v>
      </c>
      <c r="D19" s="3" t="s">
        <v>16</v>
      </c>
      <c r="E19" s="9">
        <v>542.88</v>
      </c>
      <c r="F19" s="6"/>
      <c r="H19" s="8"/>
    </row>
    <row r="20" spans="1:8" ht="11.25">
      <c r="A20" s="4">
        <v>360</v>
      </c>
      <c r="B20" s="3" t="s">
        <v>12</v>
      </c>
      <c r="C20" s="3" t="s">
        <v>12</v>
      </c>
      <c r="D20" s="3" t="s">
        <v>16</v>
      </c>
      <c r="E20" s="9">
        <v>172</v>
      </c>
      <c r="F20" s="6"/>
      <c r="H20" s="8"/>
    </row>
    <row r="21" spans="1:8" ht="11.25">
      <c r="A21" s="4">
        <v>360</v>
      </c>
      <c r="B21" s="3" t="s">
        <v>12</v>
      </c>
      <c r="C21" s="3" t="s">
        <v>12</v>
      </c>
      <c r="D21" s="3" t="s">
        <v>16</v>
      </c>
      <c r="E21" s="9">
        <v>542.88</v>
      </c>
      <c r="F21" s="6"/>
      <c r="H21" s="8"/>
    </row>
    <row r="22" spans="1:8" ht="11.25">
      <c r="A22" s="11" t="s">
        <v>17</v>
      </c>
      <c r="E22" s="9">
        <f>SUBTOTAL(9,E15:E21)</f>
        <v>11432.689999999997</v>
      </c>
      <c r="F22" s="6"/>
      <c r="H22" s="8"/>
    </row>
    <row r="23" spans="1:8" ht="11.25">
      <c r="A23" s="4">
        <v>361</v>
      </c>
      <c r="B23" s="3" t="s">
        <v>18</v>
      </c>
      <c r="C23" s="3" t="s">
        <v>19</v>
      </c>
      <c r="D23" s="3" t="s">
        <v>20</v>
      </c>
      <c r="E23" s="5">
        <v>2502.32</v>
      </c>
      <c r="F23" s="6" t="s">
        <v>10</v>
      </c>
      <c r="G23" s="7">
        <f>214.5/26</f>
        <v>8.25</v>
      </c>
      <c r="H23" s="8">
        <v>37079</v>
      </c>
    </row>
    <row r="24" spans="1:8" ht="11.25">
      <c r="A24" s="4">
        <v>361</v>
      </c>
      <c r="B24" s="3" t="s">
        <v>18</v>
      </c>
      <c r="C24" s="3" t="s">
        <v>19</v>
      </c>
      <c r="D24" s="3" t="s">
        <v>20</v>
      </c>
      <c r="E24" s="5">
        <v>1168.76</v>
      </c>
      <c r="F24" s="6"/>
      <c r="H24" s="8"/>
    </row>
    <row r="25" spans="1:8" ht="11.25">
      <c r="A25" s="4">
        <v>361</v>
      </c>
      <c r="B25" s="3" t="s">
        <v>18</v>
      </c>
      <c r="C25" s="3" t="s">
        <v>19</v>
      </c>
      <c r="D25" s="3" t="s">
        <v>20</v>
      </c>
      <c r="E25" s="9">
        <v>267.5</v>
      </c>
      <c r="F25" s="6"/>
      <c r="H25" s="8"/>
    </row>
    <row r="26" spans="1:8" ht="11.25">
      <c r="A26" s="11" t="s">
        <v>21</v>
      </c>
      <c r="E26" s="9">
        <f>SUBTOTAL(9,E23:E25)</f>
        <v>3938.58</v>
      </c>
      <c r="F26" s="6"/>
      <c r="H26" s="8"/>
    </row>
    <row r="27" spans="1:8" ht="11.25">
      <c r="A27" s="4">
        <v>378</v>
      </c>
      <c r="B27" s="3" t="s">
        <v>22</v>
      </c>
      <c r="C27" s="3" t="s">
        <v>7</v>
      </c>
      <c r="D27" s="3" t="s">
        <v>23</v>
      </c>
      <c r="E27" s="5">
        <v>395.25</v>
      </c>
      <c r="F27" s="6" t="s">
        <v>10</v>
      </c>
      <c r="G27" s="7">
        <f>409.5/26</f>
        <v>15.75</v>
      </c>
      <c r="H27" s="8">
        <v>38507</v>
      </c>
    </row>
    <row r="28" spans="1:8" ht="11.25">
      <c r="A28" s="11" t="s">
        <v>24</v>
      </c>
      <c r="E28" s="5">
        <f>SUBTOTAL(9,E27:E27)</f>
        <v>395.25</v>
      </c>
      <c r="F28" s="6"/>
      <c r="H28" s="8"/>
    </row>
    <row r="29" spans="1:8" ht="11.25">
      <c r="A29" s="4">
        <v>392</v>
      </c>
      <c r="B29" s="3" t="s">
        <v>25</v>
      </c>
      <c r="C29" s="3" t="s">
        <v>12</v>
      </c>
      <c r="D29" s="3" t="s">
        <v>26</v>
      </c>
      <c r="E29" s="5">
        <v>572.25</v>
      </c>
      <c r="F29" s="6" t="s">
        <v>27</v>
      </c>
      <c r="G29" s="7">
        <v>10.5</v>
      </c>
      <c r="H29" s="8">
        <v>39601</v>
      </c>
    </row>
    <row r="30" spans="1:8" ht="11.25">
      <c r="A30" s="4">
        <v>392</v>
      </c>
      <c r="B30" s="3" t="s">
        <v>25</v>
      </c>
      <c r="C30" s="3" t="s">
        <v>12</v>
      </c>
      <c r="D30" s="3" t="s">
        <v>26</v>
      </c>
      <c r="E30" s="5">
        <v>3845.64</v>
      </c>
      <c r="F30" s="6"/>
      <c r="H30" s="8"/>
    </row>
    <row r="31" spans="1:8" ht="11.25">
      <c r="A31" s="11" t="s">
        <v>28</v>
      </c>
      <c r="E31" s="5">
        <f>SUBTOTAL(9,E29:E30)</f>
        <v>4417.889999999999</v>
      </c>
      <c r="F31" s="6"/>
      <c r="H31" s="8"/>
    </row>
    <row r="32" spans="1:8" ht="11.25">
      <c r="A32" s="4">
        <v>402</v>
      </c>
      <c r="B32" s="3" t="s">
        <v>29</v>
      </c>
      <c r="C32" s="3" t="s">
        <v>19</v>
      </c>
      <c r="D32" s="3" t="s">
        <v>30</v>
      </c>
      <c r="E32" s="5">
        <v>310.25</v>
      </c>
      <c r="F32" s="6" t="s">
        <v>10</v>
      </c>
      <c r="G32" s="7">
        <v>8.5</v>
      </c>
      <c r="H32" s="8">
        <v>36645</v>
      </c>
    </row>
    <row r="33" spans="1:8" ht="11.25">
      <c r="A33" s="4">
        <v>402</v>
      </c>
      <c r="B33" s="3" t="s">
        <v>29</v>
      </c>
      <c r="C33" s="3" t="s">
        <v>19</v>
      </c>
      <c r="D33" s="3" t="s">
        <v>30</v>
      </c>
      <c r="E33" s="5">
        <v>255</v>
      </c>
      <c r="F33" s="6"/>
      <c r="H33" s="8"/>
    </row>
    <row r="34" spans="1:8" ht="11.25">
      <c r="A34" s="11" t="s">
        <v>31</v>
      </c>
      <c r="E34" s="5">
        <f>SUBTOTAL(9,E32:E33)</f>
        <v>565.25</v>
      </c>
      <c r="F34" s="6"/>
      <c r="H34" s="8"/>
    </row>
    <row r="35" spans="1:8" ht="11.25">
      <c r="A35" s="4">
        <v>405</v>
      </c>
      <c r="B35" s="3" t="s">
        <v>7</v>
      </c>
      <c r="C35" s="3" t="s">
        <v>7</v>
      </c>
      <c r="D35" s="3" t="s">
        <v>32</v>
      </c>
      <c r="E35" s="5">
        <v>816</v>
      </c>
      <c r="F35" s="6" t="s">
        <v>33</v>
      </c>
      <c r="G35" s="7">
        <v>8</v>
      </c>
      <c r="H35" s="8">
        <v>39606</v>
      </c>
    </row>
    <row r="36" spans="1:8" ht="11.25">
      <c r="A36" s="4">
        <v>405</v>
      </c>
      <c r="B36" s="3" t="s">
        <v>7</v>
      </c>
      <c r="C36" s="3" t="s">
        <v>7</v>
      </c>
      <c r="D36" s="3" t="s">
        <v>32</v>
      </c>
      <c r="E36" s="9">
        <v>240</v>
      </c>
      <c r="F36" s="6"/>
      <c r="H36" s="8"/>
    </row>
    <row r="37" spans="1:8" ht="11.25">
      <c r="A37" s="4">
        <v>405</v>
      </c>
      <c r="B37" s="3" t="s">
        <v>7</v>
      </c>
      <c r="C37" s="3" t="s">
        <v>7</v>
      </c>
      <c r="D37" s="3" t="s">
        <v>32</v>
      </c>
      <c r="E37" s="9">
        <v>132</v>
      </c>
      <c r="F37" s="6"/>
      <c r="H37" s="8"/>
    </row>
    <row r="38" spans="1:8" ht="11.25">
      <c r="A38" s="11" t="s">
        <v>34</v>
      </c>
      <c r="E38" s="9">
        <f>SUBTOTAL(9,E35:E37)</f>
        <v>1188</v>
      </c>
      <c r="F38" s="6"/>
      <c r="H38" s="8"/>
    </row>
    <row r="39" spans="1:8" ht="11.25">
      <c r="A39" s="4">
        <v>410</v>
      </c>
      <c r="B39" s="3" t="s">
        <v>35</v>
      </c>
      <c r="C39" s="3" t="s">
        <v>36</v>
      </c>
      <c r="D39" s="3" t="s">
        <v>37</v>
      </c>
      <c r="E39" s="5">
        <v>3850</v>
      </c>
      <c r="F39" s="6" t="s">
        <v>10</v>
      </c>
      <c r="G39" s="7">
        <f>227.5/26</f>
        <v>8.75</v>
      </c>
      <c r="H39" s="8">
        <v>39613</v>
      </c>
    </row>
    <row r="40" spans="1:8" ht="11.25">
      <c r="A40" s="11" t="s">
        <v>38</v>
      </c>
      <c r="E40" s="5">
        <f>SUBTOTAL(9,E39:E39)</f>
        <v>3850</v>
      </c>
      <c r="F40" s="6"/>
      <c r="H40" s="8"/>
    </row>
    <row r="41" spans="1:8" ht="11.25">
      <c r="A41" s="4">
        <v>414</v>
      </c>
      <c r="B41" s="3" t="s">
        <v>39</v>
      </c>
      <c r="C41" s="3" t="s">
        <v>12</v>
      </c>
      <c r="D41" s="3" t="s">
        <v>40</v>
      </c>
      <c r="E41" s="5">
        <v>1330</v>
      </c>
      <c r="F41" s="6" t="s">
        <v>10</v>
      </c>
      <c r="G41" s="7">
        <f>227.5/26</f>
        <v>8.75</v>
      </c>
      <c r="H41" s="8">
        <v>36701</v>
      </c>
    </row>
    <row r="42" spans="1:8" ht="11.25">
      <c r="A42" s="4">
        <v>414</v>
      </c>
      <c r="B42" s="3" t="s">
        <v>39</v>
      </c>
      <c r="C42" s="3" t="s">
        <v>12</v>
      </c>
      <c r="D42" s="3" t="s">
        <v>40</v>
      </c>
      <c r="E42" s="5">
        <v>1820</v>
      </c>
      <c r="F42" s="6"/>
      <c r="H42" s="8"/>
    </row>
    <row r="43" spans="1:8" ht="11.25">
      <c r="A43" s="4">
        <v>414</v>
      </c>
      <c r="B43" s="3" t="s">
        <v>39</v>
      </c>
      <c r="C43" s="3" t="s">
        <v>12</v>
      </c>
      <c r="D43" s="3" t="s">
        <v>40</v>
      </c>
      <c r="E43" s="9">
        <v>280</v>
      </c>
      <c r="F43" s="6"/>
      <c r="H43" s="8"/>
    </row>
    <row r="44" spans="1:8" ht="11.25">
      <c r="A44" s="4">
        <v>414</v>
      </c>
      <c r="B44" s="3" t="s">
        <v>39</v>
      </c>
      <c r="C44" s="3" t="s">
        <v>12</v>
      </c>
      <c r="D44" s="3" t="s">
        <v>40</v>
      </c>
      <c r="E44" s="9">
        <v>280</v>
      </c>
      <c r="F44" s="6"/>
      <c r="H44" s="8"/>
    </row>
    <row r="45" spans="1:8" ht="11.25">
      <c r="A45" s="4">
        <v>414</v>
      </c>
      <c r="B45" s="3" t="s">
        <v>39</v>
      </c>
      <c r="C45" s="3" t="s">
        <v>12</v>
      </c>
      <c r="D45" s="3" t="s">
        <v>40</v>
      </c>
      <c r="E45" s="9">
        <v>218.75</v>
      </c>
      <c r="F45" s="6"/>
      <c r="H45" s="8"/>
    </row>
    <row r="46" spans="1:8" ht="11.25">
      <c r="A46" s="4">
        <v>414</v>
      </c>
      <c r="B46" s="3" t="s">
        <v>39</v>
      </c>
      <c r="C46" s="3" t="s">
        <v>12</v>
      </c>
      <c r="D46" s="3" t="s">
        <v>40</v>
      </c>
      <c r="E46" s="9">
        <v>17.5</v>
      </c>
      <c r="F46" s="6"/>
      <c r="H46" s="8"/>
    </row>
    <row r="47" spans="1:8" ht="11.25">
      <c r="A47" s="11" t="s">
        <v>41</v>
      </c>
      <c r="E47" s="9">
        <f>SUBTOTAL(9,E41:E46)</f>
        <v>3946.25</v>
      </c>
      <c r="F47" s="6"/>
      <c r="H47" s="8"/>
    </row>
    <row r="48" spans="1:8" ht="11.25">
      <c r="A48" s="4">
        <v>486</v>
      </c>
      <c r="B48" s="3" t="s">
        <v>42</v>
      </c>
      <c r="C48" s="3" t="s">
        <v>19</v>
      </c>
      <c r="D48" s="3" t="s">
        <v>43</v>
      </c>
      <c r="E48" s="5">
        <v>3617.25</v>
      </c>
      <c r="F48" s="6" t="s">
        <v>10</v>
      </c>
      <c r="G48" s="7">
        <v>10.5</v>
      </c>
      <c r="H48" s="8">
        <v>39543</v>
      </c>
    </row>
    <row r="49" spans="1:8" ht="11.25">
      <c r="A49" s="4">
        <v>486</v>
      </c>
      <c r="B49" s="3" t="s">
        <v>42</v>
      </c>
      <c r="C49" s="3" t="s">
        <v>19</v>
      </c>
      <c r="D49" s="3" t="s">
        <v>43</v>
      </c>
      <c r="E49" s="5">
        <v>3596.25</v>
      </c>
      <c r="F49" s="6"/>
      <c r="H49" s="8"/>
    </row>
    <row r="50" spans="1:8" ht="11.25">
      <c r="A50" s="4">
        <v>486</v>
      </c>
      <c r="B50" s="3" t="s">
        <v>42</v>
      </c>
      <c r="C50" s="3" t="s">
        <v>19</v>
      </c>
      <c r="D50" s="3" t="s">
        <v>43</v>
      </c>
      <c r="E50" s="9">
        <v>514.5</v>
      </c>
      <c r="F50" s="6"/>
      <c r="H50" s="8"/>
    </row>
    <row r="51" spans="1:8" ht="11.25">
      <c r="A51" s="4">
        <v>486</v>
      </c>
      <c r="B51" s="3" t="s">
        <v>42</v>
      </c>
      <c r="C51" s="3" t="s">
        <v>19</v>
      </c>
      <c r="D51" s="3" t="s">
        <v>43</v>
      </c>
      <c r="E51" s="9">
        <v>183.75</v>
      </c>
      <c r="F51" s="6"/>
      <c r="H51" s="8"/>
    </row>
    <row r="52" spans="1:8" ht="11.25">
      <c r="A52" s="4">
        <v>486</v>
      </c>
      <c r="B52" s="3" t="s">
        <v>42</v>
      </c>
      <c r="C52" s="3" t="s">
        <v>19</v>
      </c>
      <c r="D52" s="3" t="s">
        <v>43</v>
      </c>
      <c r="E52" s="9">
        <v>273</v>
      </c>
      <c r="F52" s="6"/>
      <c r="H52" s="8"/>
    </row>
    <row r="53" spans="1:8" ht="11.25">
      <c r="A53" s="4">
        <v>486</v>
      </c>
      <c r="B53" s="3" t="s">
        <v>42</v>
      </c>
      <c r="C53" s="3" t="s">
        <v>19</v>
      </c>
      <c r="D53" s="3" t="s">
        <v>43</v>
      </c>
      <c r="E53" s="9">
        <v>409.5</v>
      </c>
      <c r="F53" s="6"/>
      <c r="H53" s="8"/>
    </row>
    <row r="54" spans="1:8" ht="11.25">
      <c r="A54" s="11" t="s">
        <v>44</v>
      </c>
      <c r="E54" s="9">
        <f>SUBTOTAL(9,E48:E53)</f>
        <v>8594.25</v>
      </c>
      <c r="F54" s="6"/>
      <c r="H54" s="8"/>
    </row>
    <row r="55" spans="1:8" ht="11.25">
      <c r="A55" s="4">
        <v>1015</v>
      </c>
      <c r="B55" s="3" t="s">
        <v>8</v>
      </c>
      <c r="C55" s="3" t="s">
        <v>19</v>
      </c>
      <c r="D55" s="3" t="s">
        <v>45</v>
      </c>
      <c r="E55" s="5">
        <v>50223.55</v>
      </c>
      <c r="F55" s="6" t="s">
        <v>46</v>
      </c>
      <c r="G55" s="7">
        <v>100447</v>
      </c>
      <c r="H55" s="8">
        <v>35637</v>
      </c>
    </row>
    <row r="56" spans="1:8" ht="11.25">
      <c r="A56" s="4">
        <v>1015</v>
      </c>
      <c r="B56" s="3" t="s">
        <v>8</v>
      </c>
      <c r="C56" s="3" t="s">
        <v>19</v>
      </c>
      <c r="D56" s="3" t="s">
        <v>45</v>
      </c>
      <c r="E56" s="5">
        <v>27043.45</v>
      </c>
      <c r="F56" s="6"/>
      <c r="H56" s="8"/>
    </row>
    <row r="57" spans="1:8" ht="11.25">
      <c r="A57" s="4">
        <v>1015</v>
      </c>
      <c r="B57" s="3" t="s">
        <v>8</v>
      </c>
      <c r="C57" s="3" t="s">
        <v>19</v>
      </c>
      <c r="D57" s="3" t="s">
        <v>45</v>
      </c>
      <c r="E57" s="9">
        <v>3863.35</v>
      </c>
      <c r="F57" s="6"/>
      <c r="H57" s="8"/>
    </row>
    <row r="58" spans="1:8" ht="11.25">
      <c r="A58" s="4">
        <v>1015</v>
      </c>
      <c r="B58" s="3" t="s">
        <v>8</v>
      </c>
      <c r="C58" s="3" t="s">
        <v>19</v>
      </c>
      <c r="D58" s="3" t="s">
        <v>45</v>
      </c>
      <c r="E58" s="9">
        <v>3863.35</v>
      </c>
      <c r="F58" s="6"/>
      <c r="H58" s="8"/>
    </row>
    <row r="59" spans="1:8" ht="11.25">
      <c r="A59" s="4">
        <v>1015</v>
      </c>
      <c r="B59" s="3" t="s">
        <v>8</v>
      </c>
      <c r="C59" s="3" t="s">
        <v>19</v>
      </c>
      <c r="D59" s="3" t="s">
        <v>45</v>
      </c>
      <c r="E59" s="9">
        <v>3863.35</v>
      </c>
      <c r="F59" s="6"/>
      <c r="H59" s="8"/>
    </row>
    <row r="60" spans="1:8" ht="11.25">
      <c r="A60" s="4">
        <v>1015</v>
      </c>
      <c r="B60" s="3" t="s">
        <v>8</v>
      </c>
      <c r="C60" s="3" t="s">
        <v>19</v>
      </c>
      <c r="D60" s="3" t="s">
        <v>45</v>
      </c>
      <c r="E60" s="9">
        <v>3863.35</v>
      </c>
      <c r="F60" s="6"/>
      <c r="H60" s="8"/>
    </row>
    <row r="61" spans="1:8" ht="11.25">
      <c r="A61" s="4">
        <v>1015</v>
      </c>
      <c r="B61" s="3" t="s">
        <v>8</v>
      </c>
      <c r="C61" s="3" t="s">
        <v>19</v>
      </c>
      <c r="D61" s="3" t="s">
        <v>45</v>
      </c>
      <c r="E61" s="9">
        <v>3863.35</v>
      </c>
      <c r="F61" s="6"/>
      <c r="H61" s="8"/>
    </row>
    <row r="62" spans="1:8" ht="11.25">
      <c r="A62" s="11" t="s">
        <v>47</v>
      </c>
      <c r="E62" s="9">
        <f>SUBTOTAL(9,E55:E61)</f>
        <v>96583.75000000003</v>
      </c>
      <c r="F62" s="6"/>
      <c r="H62" s="8"/>
    </row>
    <row r="63" spans="1:8" ht="11.25">
      <c r="A63" s="4">
        <v>1560</v>
      </c>
      <c r="B63" s="3" t="s">
        <v>7</v>
      </c>
      <c r="D63" s="3" t="s">
        <v>48</v>
      </c>
      <c r="E63" s="5">
        <v>1396.88</v>
      </c>
      <c r="F63" s="6" t="s">
        <v>49</v>
      </c>
      <c r="G63" s="7">
        <v>49787</v>
      </c>
      <c r="H63" s="8">
        <v>35413</v>
      </c>
    </row>
    <row r="64" spans="1:8" ht="11.25">
      <c r="A64" s="11" t="s">
        <v>50</v>
      </c>
      <c r="E64" s="5">
        <f>SUBTOTAL(9,E63:E63)</f>
        <v>1396.88</v>
      </c>
      <c r="F64" s="6"/>
      <c r="H64" s="8"/>
    </row>
    <row r="65" spans="1:8" ht="11.25">
      <c r="A65" s="4">
        <v>1739</v>
      </c>
      <c r="B65" s="3" t="s">
        <v>36</v>
      </c>
      <c r="C65" s="3" t="s">
        <v>19</v>
      </c>
      <c r="D65" s="3" t="s">
        <v>51</v>
      </c>
      <c r="E65" s="5">
        <v>39098.8</v>
      </c>
      <c r="F65" s="6" t="s">
        <v>52</v>
      </c>
      <c r="G65" s="7">
        <v>76598</v>
      </c>
      <c r="H65" s="8">
        <v>26616</v>
      </c>
    </row>
    <row r="66" spans="1:8" ht="11.25">
      <c r="A66" s="4">
        <v>1739</v>
      </c>
      <c r="B66" s="3" t="s">
        <v>36</v>
      </c>
      <c r="C66" s="3" t="s">
        <v>19</v>
      </c>
      <c r="D66" s="3" t="s">
        <v>51</v>
      </c>
      <c r="E66" s="5">
        <v>21053.2</v>
      </c>
      <c r="F66" s="6"/>
      <c r="H66" s="8"/>
    </row>
    <row r="67" spans="1:8" ht="11.25">
      <c r="A67" s="4">
        <v>1739</v>
      </c>
      <c r="B67" s="3" t="s">
        <v>36</v>
      </c>
      <c r="C67" s="3" t="s">
        <v>19</v>
      </c>
      <c r="D67" s="3" t="s">
        <v>51</v>
      </c>
      <c r="E67" s="9">
        <v>3007.6</v>
      </c>
      <c r="F67" s="6"/>
      <c r="H67" s="8"/>
    </row>
    <row r="68" spans="1:8" ht="11.25">
      <c r="A68" s="4">
        <v>1739</v>
      </c>
      <c r="B68" s="3" t="s">
        <v>36</v>
      </c>
      <c r="C68" s="3" t="s">
        <v>19</v>
      </c>
      <c r="D68" s="3" t="s">
        <v>51</v>
      </c>
      <c r="E68" s="9">
        <v>3007.6</v>
      </c>
      <c r="F68" s="6"/>
      <c r="H68" s="8"/>
    </row>
    <row r="69" spans="1:8" ht="11.25">
      <c r="A69" s="4">
        <v>1739</v>
      </c>
      <c r="B69" s="3" t="s">
        <v>36</v>
      </c>
      <c r="C69" s="3" t="s">
        <v>19</v>
      </c>
      <c r="D69" s="3" t="s">
        <v>51</v>
      </c>
      <c r="E69" s="9">
        <v>3007.6</v>
      </c>
      <c r="F69" s="6"/>
      <c r="H69" s="8"/>
    </row>
    <row r="70" spans="1:8" ht="11.25">
      <c r="A70" s="4">
        <v>1739</v>
      </c>
      <c r="B70" s="3" t="s">
        <v>36</v>
      </c>
      <c r="C70" s="3" t="s">
        <v>19</v>
      </c>
      <c r="D70" s="3" t="s">
        <v>51</v>
      </c>
      <c r="E70" s="9">
        <v>3007.6</v>
      </c>
      <c r="F70" s="6"/>
      <c r="H70" s="8"/>
    </row>
    <row r="71" spans="1:8" ht="11.25">
      <c r="A71" s="4">
        <v>1739</v>
      </c>
      <c r="B71" s="3" t="s">
        <v>36</v>
      </c>
      <c r="C71" s="3" t="s">
        <v>19</v>
      </c>
      <c r="D71" s="3" t="s">
        <v>51</v>
      </c>
      <c r="E71" s="9">
        <v>3007.6</v>
      </c>
      <c r="F71" s="6"/>
      <c r="H71" s="8"/>
    </row>
    <row r="72" spans="1:8" ht="11.25">
      <c r="A72" s="11" t="s">
        <v>53</v>
      </c>
      <c r="E72" s="9">
        <f>SUBTOTAL(9,E65:E71)</f>
        <v>75190.00000000001</v>
      </c>
      <c r="F72" s="6"/>
      <c r="H72" s="8"/>
    </row>
    <row r="73" spans="1:8" ht="11.25">
      <c r="A73" s="4">
        <v>2051</v>
      </c>
      <c r="B73" s="3" t="s">
        <v>54</v>
      </c>
      <c r="C73" s="3" t="s">
        <v>19</v>
      </c>
      <c r="D73" s="3" t="s">
        <v>55</v>
      </c>
      <c r="E73" s="5">
        <v>26987.519999999997</v>
      </c>
      <c r="F73" s="6" t="s">
        <v>56</v>
      </c>
      <c r="G73" s="7">
        <v>116946</v>
      </c>
      <c r="H73" s="8">
        <v>28665</v>
      </c>
    </row>
    <row r="74" spans="1:8" ht="11.25">
      <c r="A74" s="4">
        <v>2051</v>
      </c>
      <c r="B74" s="3" t="s">
        <v>54</v>
      </c>
      <c r="C74" s="3" t="s">
        <v>19</v>
      </c>
      <c r="D74" s="3" t="s">
        <v>55</v>
      </c>
      <c r="E74" s="5">
        <v>31485.44</v>
      </c>
      <c r="F74" s="6"/>
      <c r="H74" s="8"/>
    </row>
    <row r="75" spans="1:8" ht="11.25">
      <c r="A75" s="4">
        <v>2051</v>
      </c>
      <c r="B75" s="3" t="s">
        <v>54</v>
      </c>
      <c r="C75" s="3" t="s">
        <v>19</v>
      </c>
      <c r="D75" s="3" t="s">
        <v>55</v>
      </c>
      <c r="E75" s="9">
        <v>4497.92</v>
      </c>
      <c r="F75" s="6"/>
      <c r="H75" s="8"/>
    </row>
    <row r="76" spans="1:8" ht="11.25">
      <c r="A76" s="4">
        <v>2051</v>
      </c>
      <c r="B76" s="3" t="s">
        <v>54</v>
      </c>
      <c r="C76" s="3" t="s">
        <v>19</v>
      </c>
      <c r="D76" s="3" t="s">
        <v>55</v>
      </c>
      <c r="E76" s="9">
        <v>4497.92</v>
      </c>
      <c r="F76" s="6"/>
      <c r="H76" s="8"/>
    </row>
    <row r="77" spans="1:8" ht="11.25">
      <c r="A77" s="4">
        <v>2051</v>
      </c>
      <c r="B77" s="3" t="s">
        <v>54</v>
      </c>
      <c r="C77" s="3" t="s">
        <v>19</v>
      </c>
      <c r="D77" s="3" t="s">
        <v>55</v>
      </c>
      <c r="E77" s="9">
        <v>4497.92</v>
      </c>
      <c r="F77" s="6"/>
      <c r="H77" s="8"/>
    </row>
    <row r="78" spans="1:8" ht="11.25">
      <c r="A78" s="4">
        <v>2051</v>
      </c>
      <c r="B78" s="3" t="s">
        <v>54</v>
      </c>
      <c r="C78" s="3" t="s">
        <v>19</v>
      </c>
      <c r="D78" s="3" t="s">
        <v>55</v>
      </c>
      <c r="E78" s="9">
        <v>4497.92</v>
      </c>
      <c r="F78" s="6"/>
      <c r="H78" s="8"/>
    </row>
    <row r="79" spans="1:8" ht="11.25">
      <c r="A79" s="4">
        <v>2051</v>
      </c>
      <c r="B79" s="3" t="s">
        <v>54</v>
      </c>
      <c r="C79" s="3" t="s">
        <v>19</v>
      </c>
      <c r="D79" s="3" t="s">
        <v>55</v>
      </c>
      <c r="E79" s="9">
        <v>4497.92</v>
      </c>
      <c r="F79" s="6"/>
      <c r="H79" s="8"/>
    </row>
    <row r="80" spans="1:8" ht="11.25">
      <c r="A80" s="11" t="s">
        <v>57</v>
      </c>
      <c r="E80" s="9">
        <f>SUBTOTAL(9,E73:E79)</f>
        <v>80962.55999999998</v>
      </c>
      <c r="F80" s="6"/>
      <c r="H80" s="8"/>
    </row>
    <row r="81" spans="1:8" ht="11.25">
      <c r="A81" s="4">
        <v>5064</v>
      </c>
      <c r="B81" s="3" t="s">
        <v>12</v>
      </c>
      <c r="C81" s="3" t="s">
        <v>19</v>
      </c>
      <c r="D81" s="3" t="s">
        <v>58</v>
      </c>
      <c r="E81" s="5">
        <v>260.1</v>
      </c>
      <c r="F81" s="6" t="s">
        <v>10</v>
      </c>
      <c r="G81" s="7">
        <f>265.2/26</f>
        <v>10.2</v>
      </c>
      <c r="H81" s="8">
        <v>39564</v>
      </c>
    </row>
    <row r="82" spans="1:8" ht="11.25">
      <c r="A82" s="4">
        <v>5064</v>
      </c>
      <c r="B82" s="3" t="s">
        <v>12</v>
      </c>
      <c r="C82" s="3" t="s">
        <v>19</v>
      </c>
      <c r="D82" s="3" t="s">
        <v>58</v>
      </c>
      <c r="E82" s="5">
        <v>831.3</v>
      </c>
      <c r="F82" s="6"/>
      <c r="H82" s="8"/>
    </row>
    <row r="83" spans="1:8" ht="11.25">
      <c r="A83" s="4">
        <v>5064</v>
      </c>
      <c r="B83" s="3" t="s">
        <v>12</v>
      </c>
      <c r="C83" s="3" t="s">
        <v>19</v>
      </c>
      <c r="D83" s="3" t="s">
        <v>58</v>
      </c>
      <c r="E83" s="9">
        <v>61.2</v>
      </c>
      <c r="F83" s="6"/>
      <c r="H83" s="8"/>
    </row>
    <row r="84" spans="1:8" ht="11.25">
      <c r="A84" s="11" t="s">
        <v>59</v>
      </c>
      <c r="E84" s="9">
        <f>SUBTOTAL(9,E81:E83)</f>
        <v>1152.6000000000001</v>
      </c>
      <c r="F84" s="6"/>
      <c r="H84" s="8"/>
    </row>
    <row r="85" spans="1:8" ht="11.25">
      <c r="A85" s="4">
        <v>5067</v>
      </c>
      <c r="B85" s="3" t="s">
        <v>60</v>
      </c>
      <c r="C85" s="3" t="s">
        <v>19</v>
      </c>
      <c r="D85" s="3" t="s">
        <v>61</v>
      </c>
      <c r="E85" s="5">
        <v>622.46</v>
      </c>
      <c r="F85" s="6" t="s">
        <v>10</v>
      </c>
      <c r="G85" s="7">
        <f>274.3/26</f>
        <v>10.55</v>
      </c>
      <c r="H85" s="8">
        <v>39543</v>
      </c>
    </row>
    <row r="86" spans="1:8" ht="11.25">
      <c r="A86" s="4">
        <v>5067</v>
      </c>
      <c r="B86" s="3" t="s">
        <v>60</v>
      </c>
      <c r="C86" s="3" t="s">
        <v>19</v>
      </c>
      <c r="D86" s="3" t="s">
        <v>61</v>
      </c>
      <c r="E86" s="5">
        <v>727.96</v>
      </c>
      <c r="F86" s="6"/>
      <c r="H86" s="8"/>
    </row>
    <row r="87" spans="1:8" ht="11.25">
      <c r="A87" s="11" t="s">
        <v>62</v>
      </c>
      <c r="E87" s="5">
        <f>SUBTOTAL(9,E85:E86)</f>
        <v>1350.42</v>
      </c>
      <c r="F87" s="6"/>
      <c r="H87" s="8"/>
    </row>
    <row r="88" spans="1:8" ht="11.25">
      <c r="A88" s="4">
        <v>5070</v>
      </c>
      <c r="B88" s="3" t="s">
        <v>13</v>
      </c>
      <c r="C88" s="3" t="s">
        <v>19</v>
      </c>
      <c r="D88" s="3" t="s">
        <v>63</v>
      </c>
      <c r="E88" s="5">
        <v>2832.5</v>
      </c>
      <c r="F88" s="6" t="s">
        <v>10</v>
      </c>
      <c r="G88" s="7">
        <v>11</v>
      </c>
      <c r="H88" s="8">
        <v>39193</v>
      </c>
    </row>
    <row r="89" spans="1:8" ht="11.25">
      <c r="A89" s="4">
        <v>5070</v>
      </c>
      <c r="B89" s="3" t="s">
        <v>13</v>
      </c>
      <c r="C89" s="3" t="s">
        <v>19</v>
      </c>
      <c r="D89" s="3" t="s">
        <v>63</v>
      </c>
      <c r="E89" s="5">
        <v>2057</v>
      </c>
      <c r="F89" s="6"/>
      <c r="H89" s="8"/>
    </row>
    <row r="90" spans="1:8" ht="11.25">
      <c r="A90" s="4">
        <v>5070</v>
      </c>
      <c r="B90" s="3" t="s">
        <v>13</v>
      </c>
      <c r="C90" s="3" t="s">
        <v>19</v>
      </c>
      <c r="D90" s="3" t="s">
        <v>63</v>
      </c>
      <c r="E90" s="9">
        <v>198</v>
      </c>
      <c r="F90" s="6"/>
      <c r="H90" s="8"/>
    </row>
    <row r="91" spans="1:8" ht="11.25">
      <c r="A91" s="4">
        <v>5070</v>
      </c>
      <c r="B91" s="3" t="s">
        <v>13</v>
      </c>
      <c r="C91" s="3" t="s">
        <v>19</v>
      </c>
      <c r="D91" s="3" t="s">
        <v>63</v>
      </c>
      <c r="E91" s="9">
        <v>198</v>
      </c>
      <c r="F91" s="6"/>
      <c r="H91" s="8"/>
    </row>
    <row r="92" spans="1:8" ht="11.25">
      <c r="A92" s="4">
        <v>5070</v>
      </c>
      <c r="B92" s="3" t="s">
        <v>13</v>
      </c>
      <c r="C92" s="3" t="s">
        <v>19</v>
      </c>
      <c r="D92" s="3" t="s">
        <v>63</v>
      </c>
      <c r="E92" s="9">
        <v>198</v>
      </c>
      <c r="F92" s="6"/>
      <c r="H92" s="8"/>
    </row>
    <row r="93" spans="1:8" ht="11.25">
      <c r="A93" s="4">
        <v>5070</v>
      </c>
      <c r="B93" s="3" t="s">
        <v>13</v>
      </c>
      <c r="C93" s="3" t="s">
        <v>19</v>
      </c>
      <c r="D93" s="3" t="s">
        <v>63</v>
      </c>
      <c r="E93" s="9">
        <v>55</v>
      </c>
      <c r="F93" s="6"/>
      <c r="H93" s="8"/>
    </row>
    <row r="94" spans="1:8" ht="11.25">
      <c r="A94" s="4">
        <v>5070</v>
      </c>
      <c r="B94" s="3" t="s">
        <v>13</v>
      </c>
      <c r="C94" s="3" t="s">
        <v>19</v>
      </c>
      <c r="D94" s="3" t="s">
        <v>63</v>
      </c>
      <c r="E94" s="9">
        <v>44</v>
      </c>
      <c r="F94" s="6"/>
      <c r="H94" s="8"/>
    </row>
    <row r="95" spans="1:8" ht="11.25">
      <c r="A95" s="11" t="s">
        <v>64</v>
      </c>
      <c r="E95" s="9">
        <f>SUBTOTAL(9,E88:E94)</f>
        <v>5582.5</v>
      </c>
      <c r="F95" s="6"/>
      <c r="H95" s="8"/>
    </row>
    <row r="96" spans="1:8" ht="11.25">
      <c r="A96" s="4">
        <v>5077</v>
      </c>
      <c r="B96" s="3" t="s">
        <v>36</v>
      </c>
      <c r="C96" s="3" t="s">
        <v>19</v>
      </c>
      <c r="D96" s="3" t="s">
        <v>65</v>
      </c>
      <c r="E96" s="5">
        <v>2531.2799999999997</v>
      </c>
      <c r="F96" s="6" t="s">
        <v>10</v>
      </c>
      <c r="G96" s="7">
        <f>292.5/26</f>
        <v>11.25</v>
      </c>
      <c r="H96" s="8">
        <v>33054</v>
      </c>
    </row>
    <row r="97" spans="1:8" ht="11.25">
      <c r="A97" s="4">
        <v>5077</v>
      </c>
      <c r="B97" s="3" t="s">
        <v>36</v>
      </c>
      <c r="C97" s="3" t="s">
        <v>19</v>
      </c>
      <c r="D97" s="3" t="s">
        <v>65</v>
      </c>
      <c r="E97" s="5">
        <v>1845.02</v>
      </c>
      <c r="F97" s="6"/>
      <c r="H97" s="8"/>
    </row>
    <row r="98" spans="1:8" ht="11.25">
      <c r="A98" s="4">
        <v>5077</v>
      </c>
      <c r="B98" s="3" t="s">
        <v>36</v>
      </c>
      <c r="C98" s="3" t="s">
        <v>19</v>
      </c>
      <c r="D98" s="3" t="s">
        <v>65</v>
      </c>
      <c r="E98" s="9">
        <v>264.38</v>
      </c>
      <c r="F98" s="6"/>
      <c r="H98" s="8"/>
    </row>
    <row r="99" spans="1:8" ht="11.25">
      <c r="A99" s="4">
        <v>5077</v>
      </c>
      <c r="B99" s="3" t="s">
        <v>36</v>
      </c>
      <c r="C99" s="3" t="s">
        <v>19</v>
      </c>
      <c r="D99" s="3" t="s">
        <v>65</v>
      </c>
      <c r="E99" s="9">
        <v>264.38</v>
      </c>
      <c r="F99" s="6"/>
      <c r="H99" s="8"/>
    </row>
    <row r="100" spans="1:8" ht="11.25">
      <c r="A100" s="4">
        <v>5077</v>
      </c>
      <c r="B100" s="3" t="s">
        <v>36</v>
      </c>
      <c r="C100" s="3" t="s">
        <v>19</v>
      </c>
      <c r="D100" s="3" t="s">
        <v>65</v>
      </c>
      <c r="E100" s="9">
        <v>168.75</v>
      </c>
      <c r="F100" s="6"/>
      <c r="H100" s="8"/>
    </row>
    <row r="101" spans="1:8" ht="11.25">
      <c r="A101" s="11" t="s">
        <v>66</v>
      </c>
      <c r="E101" s="9">
        <f>SUBTOTAL(9,E96:E100)</f>
        <v>5073.8099999999995</v>
      </c>
      <c r="F101" s="6"/>
      <c r="H101" s="8"/>
    </row>
    <row r="102" spans="1:8" ht="11.25">
      <c r="A102" s="4">
        <v>5078</v>
      </c>
      <c r="B102" s="3" t="s">
        <v>36</v>
      </c>
      <c r="C102" s="3" t="s">
        <v>19</v>
      </c>
      <c r="D102" s="3" t="s">
        <v>67</v>
      </c>
      <c r="E102" s="9">
        <v>796.25</v>
      </c>
      <c r="F102" s="6" t="s">
        <v>10</v>
      </c>
      <c r="G102" s="7">
        <v>17.5</v>
      </c>
      <c r="H102" s="8">
        <v>35959</v>
      </c>
    </row>
    <row r="103" spans="1:8" ht="11.25">
      <c r="A103" s="4">
        <v>5078</v>
      </c>
      <c r="B103" s="3" t="s">
        <v>36</v>
      </c>
      <c r="C103" s="3" t="s">
        <v>19</v>
      </c>
      <c r="D103" s="3" t="s">
        <v>67</v>
      </c>
      <c r="E103" s="9">
        <v>875</v>
      </c>
      <c r="F103" s="6"/>
      <c r="H103" s="8"/>
    </row>
    <row r="104" spans="1:8" ht="11.25">
      <c r="A104" s="4">
        <v>5078</v>
      </c>
      <c r="B104" s="3" t="s">
        <v>36</v>
      </c>
      <c r="C104" s="3" t="s">
        <v>19</v>
      </c>
      <c r="D104" s="3" t="s">
        <v>67</v>
      </c>
      <c r="E104" s="9">
        <v>717.5</v>
      </c>
      <c r="F104" s="6"/>
      <c r="H104" s="8"/>
    </row>
    <row r="105" spans="1:8" ht="11.25">
      <c r="A105" s="4">
        <v>5078</v>
      </c>
      <c r="B105" s="3" t="s">
        <v>36</v>
      </c>
      <c r="C105" s="3" t="s">
        <v>19</v>
      </c>
      <c r="D105" s="3" t="s">
        <v>67</v>
      </c>
      <c r="E105" s="9">
        <v>280</v>
      </c>
      <c r="F105" s="6"/>
      <c r="H105" s="8"/>
    </row>
    <row r="106" spans="1:8" ht="11.25">
      <c r="A106" s="11" t="s">
        <v>68</v>
      </c>
      <c r="E106" s="9">
        <f>SUBTOTAL(9,E102:E105)</f>
        <v>2668.75</v>
      </c>
      <c r="F106" s="6"/>
      <c r="H106" s="8"/>
    </row>
    <row r="107" spans="1:8" ht="11.25">
      <c r="A107" s="4">
        <v>5085</v>
      </c>
      <c r="B107" s="3" t="s">
        <v>54</v>
      </c>
      <c r="C107" s="3" t="s">
        <v>69</v>
      </c>
      <c r="D107" s="3" t="s">
        <v>70</v>
      </c>
      <c r="E107" s="5">
        <v>199.5</v>
      </c>
      <c r="F107" s="6" t="s">
        <v>10</v>
      </c>
      <c r="G107" s="7">
        <v>14</v>
      </c>
      <c r="H107" s="8">
        <v>35952</v>
      </c>
    </row>
    <row r="108" spans="1:8" ht="11.25">
      <c r="A108" s="11" t="s">
        <v>1015</v>
      </c>
      <c r="E108" s="5">
        <f>SUBTOTAL(9,E107:E107)</f>
        <v>199.5</v>
      </c>
      <c r="F108" s="6"/>
      <c r="H108" s="8"/>
    </row>
    <row r="109" spans="1:8" ht="11.25">
      <c r="A109" s="4">
        <v>5084</v>
      </c>
      <c r="B109" s="3" t="s">
        <v>18</v>
      </c>
      <c r="C109" s="3" t="s">
        <v>18</v>
      </c>
      <c r="D109" s="3" t="s">
        <v>71</v>
      </c>
      <c r="E109" s="5">
        <v>492</v>
      </c>
      <c r="F109" s="6" t="s">
        <v>10</v>
      </c>
      <c r="G109" s="7">
        <v>16</v>
      </c>
      <c r="H109" s="8">
        <v>35833</v>
      </c>
    </row>
    <row r="110" spans="1:8" ht="11.25">
      <c r="A110" s="4">
        <v>5084</v>
      </c>
      <c r="B110" s="3" t="s">
        <v>18</v>
      </c>
      <c r="C110" s="3" t="s">
        <v>18</v>
      </c>
      <c r="D110" s="3" t="s">
        <v>71</v>
      </c>
      <c r="E110" s="5">
        <v>240</v>
      </c>
      <c r="F110" s="6"/>
      <c r="H110" s="8"/>
    </row>
    <row r="111" spans="1:8" ht="11.25">
      <c r="A111" s="4">
        <v>5084</v>
      </c>
      <c r="B111" s="3" t="s">
        <v>18</v>
      </c>
      <c r="C111" s="3" t="s">
        <v>18</v>
      </c>
      <c r="D111" s="3" t="s">
        <v>71</v>
      </c>
      <c r="E111" s="9">
        <v>20</v>
      </c>
      <c r="F111" s="6"/>
      <c r="H111" s="8"/>
    </row>
    <row r="112" spans="1:8" ht="11.25">
      <c r="A112" s="4">
        <v>5084</v>
      </c>
      <c r="B112" s="3" t="s">
        <v>18</v>
      </c>
      <c r="C112" s="3" t="s">
        <v>18</v>
      </c>
      <c r="D112" s="3" t="s">
        <v>71</v>
      </c>
      <c r="E112" s="9">
        <v>180</v>
      </c>
      <c r="F112" s="6"/>
      <c r="H112" s="8"/>
    </row>
    <row r="113" spans="1:8" ht="11.25">
      <c r="A113" s="4">
        <v>5084</v>
      </c>
      <c r="B113" s="3" t="s">
        <v>18</v>
      </c>
      <c r="C113" s="3" t="s">
        <v>18</v>
      </c>
      <c r="D113" s="3" t="s">
        <v>71</v>
      </c>
      <c r="E113" s="9">
        <v>224</v>
      </c>
      <c r="F113" s="6"/>
      <c r="H113" s="8"/>
    </row>
    <row r="114" spans="1:8" ht="11.25">
      <c r="A114" s="4">
        <v>5084</v>
      </c>
      <c r="B114" s="3" t="s">
        <v>18</v>
      </c>
      <c r="C114" s="3" t="s">
        <v>18</v>
      </c>
      <c r="D114" s="3" t="s">
        <v>71</v>
      </c>
      <c r="E114" s="9">
        <v>20</v>
      </c>
      <c r="F114" s="6"/>
      <c r="H114" s="8"/>
    </row>
    <row r="115" spans="1:8" ht="11.25">
      <c r="A115" s="11" t="s">
        <v>72</v>
      </c>
      <c r="E115" s="9">
        <f>SUBTOTAL(9,E109:E114)</f>
        <v>1176</v>
      </c>
      <c r="F115" s="6"/>
      <c r="H115" s="8"/>
    </row>
    <row r="116" spans="1:8" ht="11.25">
      <c r="A116" s="4">
        <v>5087</v>
      </c>
      <c r="B116" s="3" t="s">
        <v>73</v>
      </c>
      <c r="C116" s="3" t="s">
        <v>19</v>
      </c>
      <c r="D116" s="3" t="s">
        <v>74</v>
      </c>
      <c r="E116" s="5">
        <v>2370.25</v>
      </c>
      <c r="F116" s="6" t="s">
        <v>10</v>
      </c>
      <c r="G116" s="7">
        <f>287.3/26</f>
        <v>11.05</v>
      </c>
      <c r="H116" s="8">
        <v>34881</v>
      </c>
    </row>
    <row r="117" spans="1:8" ht="11.25">
      <c r="A117" s="4">
        <v>5087</v>
      </c>
      <c r="B117" s="3" t="s">
        <v>73</v>
      </c>
      <c r="C117" s="3" t="s">
        <v>19</v>
      </c>
      <c r="D117" s="3" t="s">
        <v>74</v>
      </c>
      <c r="E117" s="5">
        <v>1867.47</v>
      </c>
      <c r="F117" s="6"/>
      <c r="H117" s="8"/>
    </row>
    <row r="118" spans="1:8" ht="11.25">
      <c r="A118" s="4">
        <v>5087</v>
      </c>
      <c r="B118" s="3" t="s">
        <v>73</v>
      </c>
      <c r="C118" s="3" t="s">
        <v>19</v>
      </c>
      <c r="D118" s="3" t="s">
        <v>74</v>
      </c>
      <c r="E118" s="9">
        <v>132.6</v>
      </c>
      <c r="F118" s="6"/>
      <c r="H118" s="8"/>
    </row>
    <row r="119" spans="1:8" ht="11.25">
      <c r="A119" s="4">
        <v>5087</v>
      </c>
      <c r="B119" s="3" t="s">
        <v>73</v>
      </c>
      <c r="C119" s="3" t="s">
        <v>19</v>
      </c>
      <c r="D119" s="3" t="s">
        <v>74</v>
      </c>
      <c r="E119" s="9">
        <v>55.25</v>
      </c>
      <c r="F119" s="6"/>
      <c r="H119" s="8"/>
    </row>
    <row r="120" spans="1:8" ht="11.25">
      <c r="A120" s="4">
        <v>5087</v>
      </c>
      <c r="B120" s="3" t="s">
        <v>73</v>
      </c>
      <c r="C120" s="3" t="s">
        <v>19</v>
      </c>
      <c r="D120" s="3" t="s">
        <v>74</v>
      </c>
      <c r="E120" s="9">
        <v>82.88</v>
      </c>
      <c r="F120" s="6"/>
      <c r="H120" s="8"/>
    </row>
    <row r="121" spans="1:8" ht="11.25">
      <c r="A121" s="11" t="s">
        <v>75</v>
      </c>
      <c r="E121" s="9">
        <f>SUBTOTAL(9,E116:E120)</f>
        <v>4508.450000000001</v>
      </c>
      <c r="F121" s="6"/>
      <c r="H121" s="8"/>
    </row>
    <row r="122" spans="1:8" ht="11.25">
      <c r="A122" s="4">
        <v>5088</v>
      </c>
      <c r="B122" s="3" t="s">
        <v>73</v>
      </c>
      <c r="C122" s="3" t="s">
        <v>19</v>
      </c>
      <c r="D122" s="3" t="s">
        <v>76</v>
      </c>
      <c r="E122" s="5">
        <v>2307.2</v>
      </c>
      <c r="F122" s="6" t="s">
        <v>10</v>
      </c>
      <c r="G122" s="7">
        <f>267.8/26</f>
        <v>10.3</v>
      </c>
      <c r="H122" s="8">
        <v>38444</v>
      </c>
    </row>
    <row r="123" spans="1:8" ht="11.25">
      <c r="A123" s="11" t="s">
        <v>77</v>
      </c>
      <c r="E123" s="5">
        <f>SUBTOTAL(9,E122:E122)</f>
        <v>2307.2</v>
      </c>
      <c r="F123" s="6"/>
      <c r="H123" s="8"/>
    </row>
    <row r="124" spans="1:8" ht="11.25">
      <c r="A124" s="4">
        <v>5089</v>
      </c>
      <c r="B124" s="3" t="s">
        <v>13</v>
      </c>
      <c r="C124" s="3" t="s">
        <v>35</v>
      </c>
      <c r="D124" s="3" t="s">
        <v>78</v>
      </c>
      <c r="E124" s="5">
        <v>4498.2</v>
      </c>
      <c r="F124" s="6" t="s">
        <v>33</v>
      </c>
      <c r="G124" s="7">
        <f>265.2/26</f>
        <v>10.2</v>
      </c>
      <c r="H124" s="8">
        <v>39529</v>
      </c>
    </row>
    <row r="125" spans="1:8" ht="11.25">
      <c r="A125" s="4">
        <v>5089</v>
      </c>
      <c r="B125" s="3" t="s">
        <v>13</v>
      </c>
      <c r="C125" s="3" t="s">
        <v>35</v>
      </c>
      <c r="D125" s="3" t="s">
        <v>78</v>
      </c>
      <c r="E125" s="5">
        <v>5400.9</v>
      </c>
      <c r="F125" s="6"/>
      <c r="H125" s="8"/>
    </row>
    <row r="126" spans="1:8" ht="11.25">
      <c r="A126" s="4">
        <v>5089</v>
      </c>
      <c r="B126" s="3" t="s">
        <v>13</v>
      </c>
      <c r="C126" s="3" t="s">
        <v>35</v>
      </c>
      <c r="D126" s="3" t="s">
        <v>78</v>
      </c>
      <c r="E126" s="9">
        <v>606.9</v>
      </c>
      <c r="F126" s="6"/>
      <c r="H126" s="8"/>
    </row>
    <row r="127" spans="1:8" ht="11.25">
      <c r="A127" s="4">
        <v>5089</v>
      </c>
      <c r="B127" s="3" t="s">
        <v>13</v>
      </c>
      <c r="C127" s="3" t="s">
        <v>35</v>
      </c>
      <c r="D127" s="3" t="s">
        <v>78</v>
      </c>
      <c r="E127" s="9">
        <v>734.4</v>
      </c>
      <c r="F127" s="6"/>
      <c r="H127" s="8"/>
    </row>
    <row r="128" spans="1:8" ht="11.25">
      <c r="A128" s="4">
        <v>5089</v>
      </c>
      <c r="B128" s="3" t="s">
        <v>13</v>
      </c>
      <c r="C128" s="3" t="s">
        <v>35</v>
      </c>
      <c r="D128" s="3" t="s">
        <v>78</v>
      </c>
      <c r="E128" s="9">
        <v>586.5</v>
      </c>
      <c r="F128" s="6"/>
      <c r="H128" s="8"/>
    </row>
    <row r="129" spans="1:8" ht="11.25">
      <c r="A129" s="4">
        <v>5089</v>
      </c>
      <c r="B129" s="3" t="s">
        <v>13</v>
      </c>
      <c r="C129" s="3" t="s">
        <v>35</v>
      </c>
      <c r="D129" s="3" t="s">
        <v>78</v>
      </c>
      <c r="E129" s="9">
        <v>112.2</v>
      </c>
      <c r="F129" s="6"/>
      <c r="H129" s="8"/>
    </row>
    <row r="130" spans="1:8" ht="11.25">
      <c r="A130" s="11" t="s">
        <v>79</v>
      </c>
      <c r="E130" s="9">
        <f>SUBTOTAL(9,E124:E129)</f>
        <v>11939.099999999999</v>
      </c>
      <c r="F130" s="6"/>
      <c r="H130" s="8"/>
    </row>
    <row r="131" spans="1:8" ht="11.25">
      <c r="A131" s="4">
        <v>5090</v>
      </c>
      <c r="B131" s="3" t="s">
        <v>54</v>
      </c>
      <c r="C131" s="3" t="s">
        <v>19</v>
      </c>
      <c r="D131" s="3" t="s">
        <v>80</v>
      </c>
      <c r="E131" s="5">
        <v>632</v>
      </c>
      <c r="F131" s="6" t="s">
        <v>10</v>
      </c>
      <c r="G131" s="7">
        <v>8</v>
      </c>
      <c r="H131" s="8">
        <v>36281</v>
      </c>
    </row>
    <row r="132" spans="1:8" ht="11.25">
      <c r="A132" s="4">
        <v>5090</v>
      </c>
      <c r="B132" s="3" t="s">
        <v>54</v>
      </c>
      <c r="C132" s="3" t="s">
        <v>19</v>
      </c>
      <c r="D132" s="3" t="s">
        <v>80</v>
      </c>
      <c r="E132" s="5">
        <v>772</v>
      </c>
      <c r="F132" s="6"/>
      <c r="H132" s="8"/>
    </row>
    <row r="133" spans="1:8" ht="11.25">
      <c r="A133" s="4">
        <v>5090</v>
      </c>
      <c r="B133" s="3" t="s">
        <v>54</v>
      </c>
      <c r="C133" s="3" t="s">
        <v>19</v>
      </c>
      <c r="D133" s="3" t="s">
        <v>80</v>
      </c>
      <c r="E133" s="9">
        <v>96</v>
      </c>
      <c r="F133" s="6"/>
      <c r="H133" s="8"/>
    </row>
    <row r="134" spans="1:8" ht="11.25">
      <c r="A134" s="4">
        <v>5090</v>
      </c>
      <c r="B134" s="3" t="s">
        <v>54</v>
      </c>
      <c r="C134" s="3" t="s">
        <v>19</v>
      </c>
      <c r="D134" s="3" t="s">
        <v>80</v>
      </c>
      <c r="E134" s="9">
        <v>88</v>
      </c>
      <c r="F134" s="6"/>
      <c r="H134" s="8"/>
    </row>
    <row r="135" spans="1:8" ht="11.25">
      <c r="A135" s="4">
        <v>5090</v>
      </c>
      <c r="B135" s="3" t="s">
        <v>54</v>
      </c>
      <c r="C135" s="3" t="s">
        <v>19</v>
      </c>
      <c r="D135" s="3" t="s">
        <v>80</v>
      </c>
      <c r="E135" s="9">
        <v>80</v>
      </c>
      <c r="F135" s="6"/>
      <c r="H135" s="8"/>
    </row>
    <row r="136" spans="1:8" ht="11.25">
      <c r="A136" s="4">
        <v>5090</v>
      </c>
      <c r="B136" s="3" t="s">
        <v>54</v>
      </c>
      <c r="C136" s="3" t="s">
        <v>19</v>
      </c>
      <c r="D136" s="3" t="s">
        <v>80</v>
      </c>
      <c r="E136" s="9">
        <v>72</v>
      </c>
      <c r="F136" s="6"/>
      <c r="H136" s="8"/>
    </row>
    <row r="137" spans="1:8" ht="11.25">
      <c r="A137" s="4">
        <v>5090</v>
      </c>
      <c r="B137" s="3" t="s">
        <v>54</v>
      </c>
      <c r="C137" s="3" t="s">
        <v>19</v>
      </c>
      <c r="D137" s="3" t="s">
        <v>80</v>
      </c>
      <c r="E137" s="9">
        <v>72</v>
      </c>
      <c r="F137" s="6"/>
      <c r="H137" s="8"/>
    </row>
    <row r="138" spans="1:8" ht="11.25">
      <c r="A138" s="11" t="s">
        <v>81</v>
      </c>
      <c r="E138" s="9">
        <f>SUBTOTAL(9,E131:E137)</f>
        <v>1812</v>
      </c>
      <c r="F138" s="6"/>
      <c r="H138" s="8"/>
    </row>
    <row r="139" spans="1:8" ht="11.25">
      <c r="A139" s="4">
        <v>5091</v>
      </c>
      <c r="B139" s="3" t="s">
        <v>12</v>
      </c>
      <c r="C139" s="3" t="s">
        <v>19</v>
      </c>
      <c r="D139" s="3" t="s">
        <v>82</v>
      </c>
      <c r="E139" s="5">
        <v>12341.89</v>
      </c>
      <c r="F139" s="6" t="s">
        <v>10</v>
      </c>
      <c r="G139" s="7">
        <f>422.5/26</f>
        <v>16.25</v>
      </c>
      <c r="H139" s="8">
        <v>33663</v>
      </c>
    </row>
    <row r="140" spans="1:8" ht="11.25">
      <c r="A140" s="4">
        <v>5091</v>
      </c>
      <c r="B140" s="3" t="s">
        <v>12</v>
      </c>
      <c r="C140" s="3" t="s">
        <v>19</v>
      </c>
      <c r="D140" s="3" t="s">
        <v>82</v>
      </c>
      <c r="E140" s="5">
        <v>9100</v>
      </c>
      <c r="F140" s="6"/>
      <c r="H140" s="8"/>
    </row>
    <row r="141" spans="1:8" ht="11.25">
      <c r="A141" s="4">
        <v>5091</v>
      </c>
      <c r="B141" s="3" t="s">
        <v>12</v>
      </c>
      <c r="C141" s="3" t="s">
        <v>19</v>
      </c>
      <c r="D141" s="3" t="s">
        <v>82</v>
      </c>
      <c r="E141" s="9">
        <v>1300</v>
      </c>
      <c r="F141" s="6"/>
      <c r="H141" s="8"/>
    </row>
    <row r="142" spans="1:8" ht="11.25">
      <c r="A142" s="4">
        <v>5091</v>
      </c>
      <c r="B142" s="3" t="s">
        <v>12</v>
      </c>
      <c r="C142" s="3" t="s">
        <v>19</v>
      </c>
      <c r="D142" s="3" t="s">
        <v>82</v>
      </c>
      <c r="E142" s="9">
        <v>1300</v>
      </c>
      <c r="F142" s="6"/>
      <c r="H142" s="8"/>
    </row>
    <row r="143" spans="1:8" ht="11.25">
      <c r="A143" s="4">
        <v>5091</v>
      </c>
      <c r="B143" s="3" t="s">
        <v>12</v>
      </c>
      <c r="C143" s="3" t="s">
        <v>19</v>
      </c>
      <c r="D143" s="3" t="s">
        <v>82</v>
      </c>
      <c r="E143" s="9">
        <v>1300</v>
      </c>
      <c r="F143" s="6"/>
      <c r="H143" s="8"/>
    </row>
    <row r="144" spans="1:8" ht="11.25">
      <c r="A144" s="4">
        <v>5091</v>
      </c>
      <c r="B144" s="3" t="s">
        <v>12</v>
      </c>
      <c r="C144" s="3" t="s">
        <v>19</v>
      </c>
      <c r="D144" s="3" t="s">
        <v>82</v>
      </c>
      <c r="E144" s="9">
        <v>1300</v>
      </c>
      <c r="F144" s="6"/>
      <c r="H144" s="8"/>
    </row>
    <row r="145" spans="1:8" ht="11.25">
      <c r="A145" s="4">
        <v>5091</v>
      </c>
      <c r="B145" s="3" t="s">
        <v>12</v>
      </c>
      <c r="C145" s="3" t="s">
        <v>19</v>
      </c>
      <c r="D145" s="3" t="s">
        <v>82</v>
      </c>
      <c r="E145" s="9">
        <v>1300</v>
      </c>
      <c r="F145" s="6"/>
      <c r="H145" s="8"/>
    </row>
    <row r="146" spans="1:8" ht="11.25">
      <c r="A146" s="11" t="s">
        <v>83</v>
      </c>
      <c r="E146" s="9">
        <f>SUBTOTAL(9,E139:E145)</f>
        <v>27941.89</v>
      </c>
      <c r="F146" s="6"/>
      <c r="H146" s="8"/>
    </row>
    <row r="147" spans="1:8" ht="11.25">
      <c r="A147" s="4">
        <v>5095</v>
      </c>
      <c r="B147" s="3" t="s">
        <v>12</v>
      </c>
      <c r="C147" s="3" t="s">
        <v>8</v>
      </c>
      <c r="D147" s="3" t="s">
        <v>84</v>
      </c>
      <c r="E147" s="5">
        <v>2781</v>
      </c>
      <c r="F147" s="6" t="s">
        <v>10</v>
      </c>
      <c r="G147" s="7">
        <v>9</v>
      </c>
      <c r="H147" s="8">
        <v>36610</v>
      </c>
    </row>
    <row r="148" spans="1:8" ht="11.25">
      <c r="A148" s="4">
        <v>5095</v>
      </c>
      <c r="B148" s="3" t="s">
        <v>12</v>
      </c>
      <c r="C148" s="3" t="s">
        <v>8</v>
      </c>
      <c r="D148" s="3" t="s">
        <v>84</v>
      </c>
      <c r="E148" s="5">
        <v>2358</v>
      </c>
      <c r="F148" s="6"/>
      <c r="H148" s="8"/>
    </row>
    <row r="149" spans="1:8" ht="11.25">
      <c r="A149" s="4">
        <v>5095</v>
      </c>
      <c r="B149" s="3" t="s">
        <v>12</v>
      </c>
      <c r="C149" s="3" t="s">
        <v>8</v>
      </c>
      <c r="D149" s="3" t="s">
        <v>84</v>
      </c>
      <c r="E149" s="9">
        <v>270</v>
      </c>
      <c r="F149" s="6"/>
      <c r="H149" s="8"/>
    </row>
    <row r="150" spans="1:8" ht="11.25">
      <c r="A150" s="4">
        <v>5095</v>
      </c>
      <c r="B150" s="3" t="s">
        <v>12</v>
      </c>
      <c r="C150" s="3" t="s">
        <v>8</v>
      </c>
      <c r="D150" s="3" t="s">
        <v>84</v>
      </c>
      <c r="E150" s="9">
        <v>247.5</v>
      </c>
      <c r="F150" s="6"/>
      <c r="H150" s="8"/>
    </row>
    <row r="151" spans="1:8" ht="11.25">
      <c r="A151" s="4">
        <v>5095</v>
      </c>
      <c r="B151" s="3" t="s">
        <v>12</v>
      </c>
      <c r="C151" s="3" t="s">
        <v>8</v>
      </c>
      <c r="D151" s="3" t="s">
        <v>84</v>
      </c>
      <c r="E151" s="9">
        <v>225</v>
      </c>
      <c r="F151" s="6"/>
      <c r="H151" s="8"/>
    </row>
    <row r="152" spans="1:8" ht="11.25">
      <c r="A152" s="4">
        <v>5095</v>
      </c>
      <c r="B152" s="3" t="s">
        <v>12</v>
      </c>
      <c r="C152" s="3" t="s">
        <v>8</v>
      </c>
      <c r="D152" s="3" t="s">
        <v>84</v>
      </c>
      <c r="E152" s="9">
        <v>252</v>
      </c>
      <c r="F152" s="6"/>
      <c r="H152" s="8"/>
    </row>
    <row r="153" spans="1:8" ht="11.25">
      <c r="A153" s="4">
        <v>5095</v>
      </c>
      <c r="B153" s="3" t="s">
        <v>12</v>
      </c>
      <c r="C153" s="3" t="s">
        <v>8</v>
      </c>
      <c r="D153" s="3" t="s">
        <v>84</v>
      </c>
      <c r="E153" s="9">
        <v>234</v>
      </c>
      <c r="F153" s="6"/>
      <c r="H153" s="8"/>
    </row>
    <row r="154" spans="1:8" ht="11.25">
      <c r="A154" s="11" t="s">
        <v>85</v>
      </c>
      <c r="E154" s="9">
        <f>SUBTOTAL(9,E147:E153)</f>
        <v>6367.5</v>
      </c>
      <c r="F154" s="6"/>
      <c r="H154" s="8"/>
    </row>
    <row r="155" spans="1:8" ht="11.25">
      <c r="A155" s="4">
        <v>5096</v>
      </c>
      <c r="B155" s="3" t="s">
        <v>12</v>
      </c>
      <c r="C155" s="3" t="s">
        <v>19</v>
      </c>
      <c r="D155" s="3" t="s">
        <v>86</v>
      </c>
      <c r="E155" s="5">
        <v>2440.13</v>
      </c>
      <c r="F155" s="6" t="s">
        <v>10</v>
      </c>
      <c r="G155" s="7">
        <f>313.3/26</f>
        <v>12.05</v>
      </c>
      <c r="H155" s="8">
        <v>39543</v>
      </c>
    </row>
    <row r="156" spans="1:8" ht="11.25">
      <c r="A156" s="4">
        <v>5096</v>
      </c>
      <c r="B156" s="3" t="s">
        <v>12</v>
      </c>
      <c r="C156" s="3" t="s">
        <v>19</v>
      </c>
      <c r="D156" s="3" t="s">
        <v>86</v>
      </c>
      <c r="E156" s="5">
        <v>2584.73</v>
      </c>
      <c r="F156" s="6"/>
      <c r="H156" s="8"/>
    </row>
    <row r="157" spans="1:8" ht="11.25">
      <c r="A157" s="4">
        <v>5096</v>
      </c>
      <c r="B157" s="3" t="s">
        <v>12</v>
      </c>
      <c r="C157" s="3" t="s">
        <v>19</v>
      </c>
      <c r="D157" s="3" t="s">
        <v>86</v>
      </c>
      <c r="E157" s="9">
        <v>457.9</v>
      </c>
      <c r="F157" s="6"/>
      <c r="H157" s="8"/>
    </row>
    <row r="158" spans="1:8" ht="11.25">
      <c r="A158" s="4">
        <v>5096</v>
      </c>
      <c r="B158" s="3" t="s">
        <v>12</v>
      </c>
      <c r="C158" s="3" t="s">
        <v>19</v>
      </c>
      <c r="D158" s="3" t="s">
        <v>86</v>
      </c>
      <c r="E158" s="9">
        <v>234.98</v>
      </c>
      <c r="F158" s="6"/>
      <c r="H158" s="8"/>
    </row>
    <row r="159" spans="1:8" ht="11.25">
      <c r="A159" s="4">
        <v>5096</v>
      </c>
      <c r="B159" s="3" t="s">
        <v>12</v>
      </c>
      <c r="C159" s="3" t="s">
        <v>19</v>
      </c>
      <c r="D159" s="3" t="s">
        <v>86</v>
      </c>
      <c r="E159" s="9">
        <v>313.3</v>
      </c>
      <c r="F159" s="6"/>
      <c r="H159" s="8"/>
    </row>
    <row r="160" spans="1:8" ht="11.25">
      <c r="A160" s="4">
        <v>5096</v>
      </c>
      <c r="B160" s="3" t="s">
        <v>12</v>
      </c>
      <c r="C160" s="3" t="s">
        <v>19</v>
      </c>
      <c r="D160" s="3" t="s">
        <v>86</v>
      </c>
      <c r="E160" s="9">
        <v>289.2</v>
      </c>
      <c r="F160" s="6"/>
      <c r="H160" s="8"/>
    </row>
    <row r="161" spans="1:8" ht="11.25">
      <c r="A161" s="4">
        <v>5096</v>
      </c>
      <c r="B161" s="3" t="s">
        <v>12</v>
      </c>
      <c r="C161" s="3" t="s">
        <v>19</v>
      </c>
      <c r="D161" s="3" t="s">
        <v>86</v>
      </c>
      <c r="E161" s="9">
        <v>289.2</v>
      </c>
      <c r="F161" s="6"/>
      <c r="H161" s="8"/>
    </row>
    <row r="162" spans="1:8" ht="11.25">
      <c r="A162" s="11" t="s">
        <v>87</v>
      </c>
      <c r="E162" s="9">
        <f>SUBTOTAL(9,E155:E161)</f>
        <v>6609.44</v>
      </c>
      <c r="F162" s="6"/>
      <c r="H162" s="8"/>
    </row>
    <row r="163" spans="1:8" ht="11.25">
      <c r="A163" s="4">
        <v>5098</v>
      </c>
      <c r="B163" s="3" t="s">
        <v>7</v>
      </c>
      <c r="C163" s="3" t="s">
        <v>39</v>
      </c>
      <c r="D163" s="3" t="s">
        <v>88</v>
      </c>
      <c r="E163" s="5">
        <v>1350</v>
      </c>
      <c r="F163" s="6" t="s">
        <v>10</v>
      </c>
      <c r="G163" s="7">
        <v>18</v>
      </c>
      <c r="H163" s="8">
        <v>30940</v>
      </c>
    </row>
    <row r="164" spans="1:8" ht="11.25">
      <c r="A164" s="4">
        <v>5098</v>
      </c>
      <c r="B164" s="3" t="s">
        <v>7</v>
      </c>
      <c r="C164" s="3" t="s">
        <v>39</v>
      </c>
      <c r="D164" s="3" t="s">
        <v>88</v>
      </c>
      <c r="E164" s="5">
        <v>189</v>
      </c>
      <c r="F164" s="6"/>
      <c r="H164" s="8"/>
    </row>
    <row r="165" spans="1:8" ht="11.25">
      <c r="A165" s="4">
        <v>5098</v>
      </c>
      <c r="B165" s="3" t="s">
        <v>7</v>
      </c>
      <c r="C165" s="3" t="s">
        <v>39</v>
      </c>
      <c r="D165" s="3" t="s">
        <v>88</v>
      </c>
      <c r="E165" s="9">
        <v>180</v>
      </c>
      <c r="F165" s="6"/>
      <c r="H165" s="8"/>
    </row>
    <row r="166" spans="1:8" ht="11.25">
      <c r="A166" s="4">
        <v>5098</v>
      </c>
      <c r="B166" s="3" t="s">
        <v>7</v>
      </c>
      <c r="C166" s="3" t="s">
        <v>39</v>
      </c>
      <c r="D166" s="3" t="s">
        <v>88</v>
      </c>
      <c r="E166" s="9">
        <v>180</v>
      </c>
      <c r="F166" s="6"/>
      <c r="H166" s="8"/>
    </row>
    <row r="167" spans="1:8" ht="11.25">
      <c r="A167" s="4">
        <v>5098</v>
      </c>
      <c r="B167" s="3" t="s">
        <v>7</v>
      </c>
      <c r="C167" s="3" t="s">
        <v>39</v>
      </c>
      <c r="D167" s="3" t="s">
        <v>88</v>
      </c>
      <c r="E167" s="9">
        <v>369</v>
      </c>
      <c r="F167" s="6"/>
      <c r="H167" s="8"/>
    </row>
    <row r="168" spans="1:8" ht="11.25">
      <c r="A168" s="4">
        <v>5098</v>
      </c>
      <c r="B168" s="3" t="s">
        <v>7</v>
      </c>
      <c r="C168" s="3" t="s">
        <v>39</v>
      </c>
      <c r="D168" s="3" t="s">
        <v>88</v>
      </c>
      <c r="E168" s="9">
        <v>180</v>
      </c>
      <c r="F168" s="6"/>
      <c r="H168" s="8"/>
    </row>
    <row r="169" spans="1:8" ht="11.25">
      <c r="A169" s="4">
        <v>5098</v>
      </c>
      <c r="B169" s="3" t="s">
        <v>7</v>
      </c>
      <c r="C169" s="3" t="s">
        <v>39</v>
      </c>
      <c r="D169" s="3" t="s">
        <v>88</v>
      </c>
      <c r="E169" s="9">
        <v>54</v>
      </c>
      <c r="F169" s="6"/>
      <c r="H169" s="8"/>
    </row>
    <row r="170" spans="1:8" ht="11.25">
      <c r="A170" s="11" t="s">
        <v>89</v>
      </c>
      <c r="E170" s="9">
        <f>SUBTOTAL(9,E163:E169)</f>
        <v>2502</v>
      </c>
      <c r="F170" s="6"/>
      <c r="H170" s="8"/>
    </row>
    <row r="171" spans="1:8" ht="11.25">
      <c r="A171" s="4">
        <v>5100</v>
      </c>
      <c r="B171" s="3" t="s">
        <v>90</v>
      </c>
      <c r="C171" s="3" t="s">
        <v>19</v>
      </c>
      <c r="D171" s="3" t="s">
        <v>91</v>
      </c>
      <c r="E171" s="5">
        <v>4891.1</v>
      </c>
      <c r="F171" s="6" t="s">
        <v>10</v>
      </c>
      <c r="G171" s="7">
        <f>306.8/26</f>
        <v>11.8</v>
      </c>
      <c r="H171" s="8">
        <v>34069</v>
      </c>
    </row>
    <row r="172" spans="1:8" ht="11.25">
      <c r="A172" s="4">
        <v>5100</v>
      </c>
      <c r="B172" s="3" t="s">
        <v>90</v>
      </c>
      <c r="C172" s="3" t="s">
        <v>19</v>
      </c>
      <c r="D172" s="3" t="s">
        <v>91</v>
      </c>
      <c r="E172" s="5">
        <v>2944.1</v>
      </c>
      <c r="F172" s="6"/>
      <c r="H172" s="8"/>
    </row>
    <row r="173" spans="1:8" ht="11.25">
      <c r="A173" s="11" t="s">
        <v>92</v>
      </c>
      <c r="E173" s="5">
        <f>SUBTOTAL(9,E171:E172)</f>
        <v>7835.200000000001</v>
      </c>
      <c r="F173" s="6"/>
      <c r="H173" s="8"/>
    </row>
    <row r="174" spans="1:8" ht="11.25">
      <c r="A174" s="4">
        <v>5106</v>
      </c>
      <c r="B174" s="3" t="s">
        <v>39</v>
      </c>
      <c r="C174" s="3" t="s">
        <v>7</v>
      </c>
      <c r="D174" s="3" t="s">
        <v>93</v>
      </c>
      <c r="E174" s="5">
        <v>486</v>
      </c>
      <c r="F174" s="6" t="s">
        <v>10</v>
      </c>
      <c r="G174" s="7">
        <v>13.5</v>
      </c>
      <c r="H174" s="8">
        <v>37905</v>
      </c>
    </row>
    <row r="175" spans="1:8" ht="11.25">
      <c r="A175" s="4">
        <v>5106</v>
      </c>
      <c r="B175" s="3" t="s">
        <v>39</v>
      </c>
      <c r="C175" s="3" t="s">
        <v>7</v>
      </c>
      <c r="D175" s="3" t="s">
        <v>93</v>
      </c>
      <c r="E175" s="9">
        <v>580.5</v>
      </c>
      <c r="F175" s="6"/>
      <c r="H175" s="8"/>
    </row>
    <row r="176" spans="1:8" ht="11.25">
      <c r="A176" s="4">
        <v>5106</v>
      </c>
      <c r="B176" s="3" t="s">
        <v>39</v>
      </c>
      <c r="C176" s="3" t="s">
        <v>7</v>
      </c>
      <c r="D176" s="3" t="s">
        <v>93</v>
      </c>
      <c r="E176" s="9">
        <v>675</v>
      </c>
      <c r="F176" s="6"/>
      <c r="H176" s="8"/>
    </row>
    <row r="177" spans="1:8" ht="11.25">
      <c r="A177" s="4">
        <v>5106</v>
      </c>
      <c r="B177" s="3" t="s">
        <v>39</v>
      </c>
      <c r="C177" s="3" t="s">
        <v>7</v>
      </c>
      <c r="D177" s="3" t="s">
        <v>93</v>
      </c>
      <c r="E177" s="9">
        <v>297</v>
      </c>
      <c r="F177" s="6"/>
      <c r="H177" s="8"/>
    </row>
    <row r="178" spans="1:8" ht="11.25">
      <c r="A178" s="4">
        <v>5106</v>
      </c>
      <c r="B178" s="3" t="s">
        <v>39</v>
      </c>
      <c r="C178" s="3" t="s">
        <v>7</v>
      </c>
      <c r="D178" s="3" t="s">
        <v>93</v>
      </c>
      <c r="E178" s="9">
        <v>67.5</v>
      </c>
      <c r="F178" s="6"/>
      <c r="H178" s="8"/>
    </row>
    <row r="179" spans="1:8" ht="11.25">
      <c r="A179" s="11" t="s">
        <v>94</v>
      </c>
      <c r="E179" s="9">
        <f>SUBTOTAL(9,E174:E178)</f>
        <v>2106</v>
      </c>
      <c r="F179" s="6"/>
      <c r="H179" s="8"/>
    </row>
    <row r="180" spans="1:8" ht="11.25">
      <c r="A180" s="4">
        <v>5110</v>
      </c>
      <c r="B180" s="3" t="s">
        <v>25</v>
      </c>
      <c r="C180" s="3" t="s">
        <v>19</v>
      </c>
      <c r="D180" s="3" t="s">
        <v>95</v>
      </c>
      <c r="E180" s="5">
        <v>227.5</v>
      </c>
      <c r="F180" s="6" t="s">
        <v>10</v>
      </c>
      <c r="G180" s="7">
        <v>17.5</v>
      </c>
      <c r="H180" s="8">
        <v>34524</v>
      </c>
    </row>
    <row r="181" spans="1:8" ht="11.25">
      <c r="A181" s="4">
        <v>5110</v>
      </c>
      <c r="B181" s="3" t="s">
        <v>25</v>
      </c>
      <c r="C181" s="3" t="s">
        <v>19</v>
      </c>
      <c r="D181" s="3" t="s">
        <v>95</v>
      </c>
      <c r="E181" s="5">
        <v>96.25</v>
      </c>
      <c r="F181" s="6"/>
      <c r="H181" s="8"/>
    </row>
    <row r="182" spans="1:8" ht="11.25">
      <c r="A182" s="4">
        <v>5110</v>
      </c>
      <c r="B182" s="3" t="s">
        <v>25</v>
      </c>
      <c r="C182" s="3" t="s">
        <v>19</v>
      </c>
      <c r="D182" s="3" t="s">
        <v>95</v>
      </c>
      <c r="E182" s="9">
        <v>87.5</v>
      </c>
      <c r="F182" s="6"/>
      <c r="H182" s="8"/>
    </row>
    <row r="183" spans="1:8" ht="11.25">
      <c r="A183" s="11" t="s">
        <v>96</v>
      </c>
      <c r="E183" s="9">
        <f>SUBTOTAL(9,E180:E182)</f>
        <v>411.25</v>
      </c>
      <c r="F183" s="6"/>
      <c r="H183" s="8"/>
    </row>
    <row r="184" spans="1:8" ht="11.25">
      <c r="A184" s="4">
        <v>5111</v>
      </c>
      <c r="B184" s="3" t="s">
        <v>97</v>
      </c>
      <c r="C184" s="3" t="s">
        <v>19</v>
      </c>
      <c r="D184" s="3" t="s">
        <v>98</v>
      </c>
      <c r="E184" s="5">
        <v>12623</v>
      </c>
      <c r="F184" s="6" t="s">
        <v>10</v>
      </c>
      <c r="G184" s="7">
        <v>13</v>
      </c>
      <c r="H184" s="8">
        <v>33180</v>
      </c>
    </row>
    <row r="185" spans="1:8" ht="11.25">
      <c r="A185" s="4">
        <v>5111</v>
      </c>
      <c r="B185" s="3" t="s">
        <v>97</v>
      </c>
      <c r="C185" s="3" t="s">
        <v>19</v>
      </c>
      <c r="D185" s="3" t="s">
        <v>98</v>
      </c>
      <c r="E185" s="5">
        <v>6838</v>
      </c>
      <c r="F185" s="6"/>
      <c r="H185" s="8"/>
    </row>
    <row r="186" spans="1:8" ht="11.25">
      <c r="A186" s="4">
        <v>5111</v>
      </c>
      <c r="B186" s="3" t="s">
        <v>97</v>
      </c>
      <c r="C186" s="3" t="s">
        <v>19</v>
      </c>
      <c r="D186" s="3" t="s">
        <v>98</v>
      </c>
      <c r="E186" s="9">
        <v>1040</v>
      </c>
      <c r="F186" s="6"/>
      <c r="H186" s="8"/>
    </row>
    <row r="187" spans="1:8" ht="11.25">
      <c r="A187" s="4">
        <v>5111</v>
      </c>
      <c r="B187" s="3" t="s">
        <v>97</v>
      </c>
      <c r="C187" s="3" t="s">
        <v>19</v>
      </c>
      <c r="D187" s="3" t="s">
        <v>98</v>
      </c>
      <c r="E187" s="9">
        <v>936</v>
      </c>
      <c r="F187" s="6"/>
      <c r="H187" s="8"/>
    </row>
    <row r="188" spans="1:8" ht="11.25">
      <c r="A188" s="4">
        <v>5111</v>
      </c>
      <c r="B188" s="3" t="s">
        <v>97</v>
      </c>
      <c r="C188" s="3" t="s">
        <v>19</v>
      </c>
      <c r="D188" s="3" t="s">
        <v>98</v>
      </c>
      <c r="E188" s="9">
        <v>1040</v>
      </c>
      <c r="F188" s="6"/>
      <c r="H188" s="8"/>
    </row>
    <row r="189" spans="1:8" ht="11.25">
      <c r="A189" s="4">
        <v>5111</v>
      </c>
      <c r="B189" s="3" t="s">
        <v>97</v>
      </c>
      <c r="C189" s="3" t="s">
        <v>19</v>
      </c>
      <c r="D189" s="3" t="s">
        <v>98</v>
      </c>
      <c r="E189" s="9">
        <v>832</v>
      </c>
      <c r="F189" s="6"/>
      <c r="H189" s="8"/>
    </row>
    <row r="190" spans="1:8" ht="11.25">
      <c r="A190" s="11" t="s">
        <v>99</v>
      </c>
      <c r="E190" s="9">
        <f>SUBTOTAL(9,E184:E189)</f>
        <v>23309</v>
      </c>
      <c r="F190" s="6"/>
      <c r="H190" s="8"/>
    </row>
    <row r="191" spans="1:8" ht="11.25">
      <c r="A191" s="4">
        <v>5115</v>
      </c>
      <c r="B191" s="3" t="s">
        <v>12</v>
      </c>
      <c r="C191" s="3" t="s">
        <v>19</v>
      </c>
      <c r="D191" s="3" t="s">
        <v>100</v>
      </c>
      <c r="E191" s="5">
        <v>2866.5</v>
      </c>
      <c r="F191" s="6" t="s">
        <v>10</v>
      </c>
      <c r="G191" s="7">
        <v>10.5</v>
      </c>
      <c r="H191" s="8">
        <v>35238</v>
      </c>
    </row>
    <row r="192" spans="1:8" ht="11.25">
      <c r="A192" s="4">
        <v>5115</v>
      </c>
      <c r="B192" s="3" t="s">
        <v>12</v>
      </c>
      <c r="C192" s="3" t="s">
        <v>19</v>
      </c>
      <c r="D192" s="3" t="s">
        <v>100</v>
      </c>
      <c r="E192" s="5">
        <v>1884.75</v>
      </c>
      <c r="F192" s="6"/>
      <c r="H192" s="8"/>
    </row>
    <row r="193" spans="1:8" ht="11.25">
      <c r="A193" s="4">
        <v>5115</v>
      </c>
      <c r="B193" s="3" t="s">
        <v>12</v>
      </c>
      <c r="C193" s="3" t="s">
        <v>19</v>
      </c>
      <c r="D193" s="3" t="s">
        <v>100</v>
      </c>
      <c r="E193" s="9">
        <v>283.5</v>
      </c>
      <c r="F193" s="6"/>
      <c r="H193" s="8"/>
    </row>
    <row r="194" spans="1:8" ht="11.25">
      <c r="A194" s="4">
        <v>5115</v>
      </c>
      <c r="B194" s="3" t="s">
        <v>12</v>
      </c>
      <c r="C194" s="3" t="s">
        <v>19</v>
      </c>
      <c r="D194" s="3" t="s">
        <v>100</v>
      </c>
      <c r="E194" s="9">
        <v>241.5</v>
      </c>
      <c r="F194" s="6"/>
      <c r="H194" s="8"/>
    </row>
    <row r="195" spans="1:8" ht="11.25">
      <c r="A195" s="4">
        <v>5115</v>
      </c>
      <c r="B195" s="3" t="s">
        <v>12</v>
      </c>
      <c r="C195" s="3" t="s">
        <v>19</v>
      </c>
      <c r="D195" s="3" t="s">
        <v>100</v>
      </c>
      <c r="E195" s="9">
        <v>152.25</v>
      </c>
      <c r="F195" s="6"/>
      <c r="H195" s="8"/>
    </row>
    <row r="196" spans="1:8" ht="11.25">
      <c r="A196" s="4">
        <v>5115</v>
      </c>
      <c r="B196" s="3" t="s">
        <v>12</v>
      </c>
      <c r="C196" s="3" t="s">
        <v>19</v>
      </c>
      <c r="D196" s="3" t="s">
        <v>100</v>
      </c>
      <c r="E196" s="9">
        <v>231</v>
      </c>
      <c r="F196" s="6"/>
      <c r="H196" s="8"/>
    </row>
    <row r="197" spans="1:8" ht="11.25">
      <c r="A197" s="4">
        <v>5115</v>
      </c>
      <c r="B197" s="3" t="s">
        <v>12</v>
      </c>
      <c r="C197" s="3" t="s">
        <v>19</v>
      </c>
      <c r="D197" s="3" t="s">
        <v>100</v>
      </c>
      <c r="E197" s="9">
        <v>199.5</v>
      </c>
      <c r="F197" s="6"/>
      <c r="H197" s="8"/>
    </row>
    <row r="198" spans="1:8" ht="11.25">
      <c r="A198" s="11" t="s">
        <v>101</v>
      </c>
      <c r="E198" s="9">
        <f>SUBTOTAL(9,E191:E197)</f>
        <v>5859</v>
      </c>
      <c r="F198" s="6"/>
      <c r="H198" s="8"/>
    </row>
    <row r="199" spans="1:8" ht="11.25">
      <c r="A199" s="4">
        <v>5116</v>
      </c>
      <c r="B199" s="3" t="s">
        <v>12</v>
      </c>
      <c r="C199" s="3" t="s">
        <v>18</v>
      </c>
      <c r="D199" s="3" t="s">
        <v>102</v>
      </c>
      <c r="E199" s="5">
        <v>6402.24</v>
      </c>
      <c r="F199" s="6" t="s">
        <v>103</v>
      </c>
      <c r="G199" s="7">
        <v>50000</v>
      </c>
      <c r="H199" s="8">
        <v>39522</v>
      </c>
    </row>
    <row r="200" spans="1:8" ht="11.25">
      <c r="A200" s="11" t="s">
        <v>104</v>
      </c>
      <c r="E200" s="5">
        <f>SUBTOTAL(9,E199:E199)</f>
        <v>6402.24</v>
      </c>
      <c r="F200" s="6"/>
      <c r="H200" s="8"/>
    </row>
    <row r="201" spans="1:8" ht="11.25">
      <c r="A201" s="4">
        <v>5117</v>
      </c>
      <c r="B201" s="3" t="s">
        <v>12</v>
      </c>
      <c r="C201" s="3" t="s">
        <v>19</v>
      </c>
      <c r="D201" s="3" t="s">
        <v>105</v>
      </c>
      <c r="E201" s="5">
        <v>67.5</v>
      </c>
      <c r="F201" s="6" t="s">
        <v>33</v>
      </c>
      <c r="G201" s="7">
        <v>9</v>
      </c>
      <c r="H201" s="8">
        <v>39587</v>
      </c>
    </row>
    <row r="202" spans="1:8" ht="11.25">
      <c r="A202" s="4">
        <v>5117</v>
      </c>
      <c r="B202" s="3" t="s">
        <v>12</v>
      </c>
      <c r="C202" s="3" t="s">
        <v>19</v>
      </c>
      <c r="D202" s="3" t="s">
        <v>105</v>
      </c>
      <c r="E202" s="5">
        <v>148.5</v>
      </c>
      <c r="F202" s="6"/>
      <c r="H202" s="8"/>
    </row>
    <row r="203" spans="1:8" ht="11.25">
      <c r="A203" s="11" t="s">
        <v>106</v>
      </c>
      <c r="E203" s="5">
        <f>SUBTOTAL(9,E201:E202)</f>
        <v>216</v>
      </c>
      <c r="F203" s="6"/>
      <c r="H203" s="8"/>
    </row>
    <row r="204" spans="1:8" ht="11.25">
      <c r="A204" s="4">
        <v>5118</v>
      </c>
      <c r="B204" s="3" t="s">
        <v>12</v>
      </c>
      <c r="C204" s="3" t="s">
        <v>35</v>
      </c>
      <c r="D204" s="3" t="s">
        <v>107</v>
      </c>
      <c r="E204" s="5">
        <v>2237.9500000000003</v>
      </c>
      <c r="F204" s="6" t="s">
        <v>10</v>
      </c>
      <c r="G204" s="7">
        <f>396.5/26</f>
        <v>15.25</v>
      </c>
      <c r="H204" s="8">
        <v>33006</v>
      </c>
    </row>
    <row r="205" spans="1:8" ht="11.25">
      <c r="A205" s="4">
        <v>5118</v>
      </c>
      <c r="B205" s="3" t="s">
        <v>12</v>
      </c>
      <c r="C205" s="3" t="s">
        <v>35</v>
      </c>
      <c r="D205" s="3" t="s">
        <v>107</v>
      </c>
      <c r="E205" s="5">
        <v>3034.13</v>
      </c>
      <c r="F205" s="6"/>
      <c r="H205" s="8"/>
    </row>
    <row r="206" spans="1:8" ht="11.25">
      <c r="A206" s="4">
        <v>5118</v>
      </c>
      <c r="B206" s="3" t="s">
        <v>12</v>
      </c>
      <c r="C206" s="3" t="s">
        <v>35</v>
      </c>
      <c r="D206" s="3" t="s">
        <v>107</v>
      </c>
      <c r="E206" s="9">
        <v>305</v>
      </c>
      <c r="F206" s="6"/>
      <c r="H206" s="8"/>
    </row>
    <row r="207" spans="1:8" ht="11.25">
      <c r="A207" s="11" t="s">
        <v>108</v>
      </c>
      <c r="E207" s="9">
        <f>SUBTOTAL(9,E204:E206)</f>
        <v>5577.08</v>
      </c>
      <c r="F207" s="6"/>
      <c r="H207" s="8"/>
    </row>
    <row r="208" spans="1:8" ht="11.25">
      <c r="A208" s="4">
        <v>5119</v>
      </c>
      <c r="B208" s="3" t="s">
        <v>25</v>
      </c>
      <c r="C208" s="3" t="s">
        <v>12</v>
      </c>
      <c r="D208" s="3" t="s">
        <v>109</v>
      </c>
      <c r="E208" s="5">
        <v>2441.63</v>
      </c>
      <c r="F208" s="6" t="s">
        <v>10</v>
      </c>
      <c r="G208" s="7">
        <f>331.5/26</f>
        <v>12.75</v>
      </c>
      <c r="H208" s="8">
        <v>35532</v>
      </c>
    </row>
    <row r="209" spans="1:8" ht="11.25">
      <c r="A209" s="4">
        <v>5119</v>
      </c>
      <c r="B209" s="3" t="s">
        <v>25</v>
      </c>
      <c r="C209" s="3" t="s">
        <v>12</v>
      </c>
      <c r="D209" s="3" t="s">
        <v>109</v>
      </c>
      <c r="E209" s="5">
        <v>1252.71</v>
      </c>
      <c r="F209" s="6"/>
      <c r="H209" s="8"/>
    </row>
    <row r="210" spans="1:8" ht="11.25">
      <c r="A210" s="4">
        <v>5119</v>
      </c>
      <c r="B210" s="3" t="s">
        <v>25</v>
      </c>
      <c r="C210" s="3" t="s">
        <v>12</v>
      </c>
      <c r="D210" s="3" t="s">
        <v>109</v>
      </c>
      <c r="E210" s="9">
        <v>382.5</v>
      </c>
      <c r="F210" s="6"/>
      <c r="H210" s="8"/>
    </row>
    <row r="211" spans="1:8" ht="11.25">
      <c r="A211" s="4">
        <v>5119</v>
      </c>
      <c r="B211" s="3" t="s">
        <v>25</v>
      </c>
      <c r="C211" s="3" t="s">
        <v>12</v>
      </c>
      <c r="D211" s="3" t="s">
        <v>109</v>
      </c>
      <c r="E211" s="9">
        <v>258.19</v>
      </c>
      <c r="F211" s="6"/>
      <c r="H211" s="8"/>
    </row>
    <row r="212" spans="1:8" ht="11.25">
      <c r="A212" s="4">
        <v>5119</v>
      </c>
      <c r="B212" s="3" t="s">
        <v>25</v>
      </c>
      <c r="C212" s="3" t="s">
        <v>12</v>
      </c>
      <c r="D212" s="3" t="s">
        <v>109</v>
      </c>
      <c r="E212" s="9">
        <v>197.63</v>
      </c>
      <c r="F212" s="6"/>
      <c r="H212" s="8"/>
    </row>
    <row r="213" spans="1:8" ht="11.25">
      <c r="A213" s="4">
        <v>5119</v>
      </c>
      <c r="B213" s="3" t="s">
        <v>25</v>
      </c>
      <c r="C213" s="3" t="s">
        <v>12</v>
      </c>
      <c r="D213" s="3" t="s">
        <v>109</v>
      </c>
      <c r="E213" s="9">
        <v>105.19</v>
      </c>
      <c r="F213" s="6"/>
      <c r="H213" s="8"/>
    </row>
    <row r="214" spans="1:8" ht="11.25">
      <c r="A214" s="4">
        <v>5119</v>
      </c>
      <c r="B214" s="3" t="s">
        <v>25</v>
      </c>
      <c r="C214" s="3" t="s">
        <v>12</v>
      </c>
      <c r="D214" s="3" t="s">
        <v>109</v>
      </c>
      <c r="E214" s="9">
        <v>79.69</v>
      </c>
      <c r="F214" s="6"/>
      <c r="H214" s="8"/>
    </row>
    <row r="215" spans="1:8" ht="11.25">
      <c r="A215" s="11" t="s">
        <v>110</v>
      </c>
      <c r="E215" s="9">
        <f>SUBTOTAL(9,E208:E214)</f>
        <v>4717.539999999999</v>
      </c>
      <c r="F215" s="6"/>
      <c r="H215" s="8"/>
    </row>
    <row r="216" spans="1:8" ht="11.25">
      <c r="A216" s="4">
        <v>5123</v>
      </c>
      <c r="B216" s="3" t="s">
        <v>12</v>
      </c>
      <c r="C216" s="3" t="s">
        <v>19</v>
      </c>
      <c r="D216" s="3" t="s">
        <v>111</v>
      </c>
      <c r="E216" s="5">
        <v>1503.39</v>
      </c>
      <c r="F216" s="6" t="s">
        <v>10</v>
      </c>
      <c r="G216" s="7">
        <f>274.3/26</f>
        <v>10.55</v>
      </c>
      <c r="H216" s="8">
        <v>34810</v>
      </c>
    </row>
    <row r="217" spans="1:8" ht="11.25">
      <c r="A217" s="4">
        <v>5123</v>
      </c>
      <c r="B217" s="3" t="s">
        <v>12</v>
      </c>
      <c r="C217" s="3" t="s">
        <v>19</v>
      </c>
      <c r="D217" s="3" t="s">
        <v>111</v>
      </c>
      <c r="E217" s="5">
        <v>1793.51</v>
      </c>
      <c r="F217" s="6"/>
      <c r="H217" s="8"/>
    </row>
    <row r="218" spans="1:8" ht="11.25">
      <c r="A218" s="4">
        <v>5123</v>
      </c>
      <c r="B218" s="3" t="s">
        <v>12</v>
      </c>
      <c r="C218" s="3" t="s">
        <v>19</v>
      </c>
      <c r="D218" s="3" t="s">
        <v>111</v>
      </c>
      <c r="E218" s="9">
        <v>232.1</v>
      </c>
      <c r="F218" s="6"/>
      <c r="H218" s="8"/>
    </row>
    <row r="219" spans="1:8" ht="11.25">
      <c r="A219" s="4">
        <v>5123</v>
      </c>
      <c r="B219" s="3" t="s">
        <v>12</v>
      </c>
      <c r="C219" s="3" t="s">
        <v>19</v>
      </c>
      <c r="D219" s="3" t="s">
        <v>111</v>
      </c>
      <c r="E219" s="9">
        <v>221.55</v>
      </c>
      <c r="F219" s="6"/>
      <c r="H219" s="8"/>
    </row>
    <row r="220" spans="1:8" ht="11.25">
      <c r="A220" s="4">
        <v>5123</v>
      </c>
      <c r="B220" s="3" t="s">
        <v>12</v>
      </c>
      <c r="C220" s="3" t="s">
        <v>19</v>
      </c>
      <c r="D220" s="3" t="s">
        <v>111</v>
      </c>
      <c r="E220" s="9">
        <v>158.25</v>
      </c>
      <c r="F220" s="6"/>
      <c r="H220" s="8"/>
    </row>
    <row r="221" spans="1:8" ht="11.25">
      <c r="A221" s="4">
        <v>5123</v>
      </c>
      <c r="B221" s="3" t="s">
        <v>12</v>
      </c>
      <c r="C221" s="3" t="s">
        <v>19</v>
      </c>
      <c r="D221" s="3" t="s">
        <v>111</v>
      </c>
      <c r="E221" s="9">
        <v>189.9</v>
      </c>
      <c r="F221" s="6"/>
      <c r="H221" s="8"/>
    </row>
    <row r="222" spans="1:8" ht="11.25">
      <c r="A222" s="4">
        <v>5123</v>
      </c>
      <c r="B222" s="3" t="s">
        <v>12</v>
      </c>
      <c r="C222" s="3" t="s">
        <v>19</v>
      </c>
      <c r="D222" s="3" t="s">
        <v>111</v>
      </c>
      <c r="E222" s="9">
        <v>189.9</v>
      </c>
      <c r="F222" s="6"/>
      <c r="H222" s="8"/>
    </row>
    <row r="223" spans="1:8" ht="11.25">
      <c r="A223" s="11" t="s">
        <v>112</v>
      </c>
      <c r="E223" s="9">
        <f>SUBTOTAL(9,E216:E222)</f>
        <v>4288.599999999999</v>
      </c>
      <c r="F223" s="6"/>
      <c r="H223" s="8"/>
    </row>
    <row r="224" spans="1:8" ht="11.25">
      <c r="A224" s="4">
        <v>5124</v>
      </c>
      <c r="B224" s="3" t="s">
        <v>12</v>
      </c>
      <c r="C224" s="3" t="s">
        <v>97</v>
      </c>
      <c r="D224" s="3" t="s">
        <v>113</v>
      </c>
      <c r="E224" s="5">
        <v>834.3</v>
      </c>
      <c r="F224" s="6" t="s">
        <v>10</v>
      </c>
      <c r="G224" s="7">
        <f>267.8/26</f>
        <v>10.3</v>
      </c>
      <c r="H224" s="8">
        <v>32781</v>
      </c>
    </row>
    <row r="225" spans="1:8" ht="11.25">
      <c r="A225" s="4">
        <v>5124</v>
      </c>
      <c r="B225" s="3" t="s">
        <v>12</v>
      </c>
      <c r="C225" s="3" t="s">
        <v>97</v>
      </c>
      <c r="D225" s="3" t="s">
        <v>113</v>
      </c>
      <c r="E225" s="5">
        <v>834.3</v>
      </c>
      <c r="F225" s="6"/>
      <c r="H225" s="8"/>
    </row>
    <row r="226" spans="1:8" ht="11.25">
      <c r="A226" s="4">
        <v>5124</v>
      </c>
      <c r="B226" s="3" t="s">
        <v>12</v>
      </c>
      <c r="C226" s="3" t="s">
        <v>97</v>
      </c>
      <c r="D226" s="3" t="s">
        <v>113</v>
      </c>
      <c r="E226" s="9">
        <v>123.6</v>
      </c>
      <c r="F226" s="6"/>
      <c r="H226" s="8"/>
    </row>
    <row r="227" spans="1:8" ht="11.25">
      <c r="A227" s="4">
        <v>5124</v>
      </c>
      <c r="B227" s="3" t="s">
        <v>12</v>
      </c>
      <c r="C227" s="3" t="s">
        <v>97</v>
      </c>
      <c r="D227" s="3" t="s">
        <v>113</v>
      </c>
      <c r="E227" s="9">
        <v>113.3</v>
      </c>
      <c r="F227" s="6"/>
      <c r="H227" s="8"/>
    </row>
    <row r="228" spans="1:8" ht="11.25">
      <c r="A228" s="4">
        <v>5124</v>
      </c>
      <c r="B228" s="3" t="s">
        <v>12</v>
      </c>
      <c r="C228" s="3" t="s">
        <v>97</v>
      </c>
      <c r="D228" s="3" t="s">
        <v>113</v>
      </c>
      <c r="E228" s="9">
        <v>113.3</v>
      </c>
      <c r="F228" s="6"/>
      <c r="H228" s="8"/>
    </row>
    <row r="229" spans="1:8" ht="11.25">
      <c r="A229" s="11" t="s">
        <v>114</v>
      </c>
      <c r="E229" s="9">
        <f>SUBTOTAL(9,E224:E228)</f>
        <v>2018.7999999999997</v>
      </c>
      <c r="F229" s="6"/>
      <c r="H229" s="8"/>
    </row>
    <row r="230" spans="1:8" ht="11.25">
      <c r="A230" s="4">
        <v>5125</v>
      </c>
      <c r="B230" s="3" t="s">
        <v>90</v>
      </c>
      <c r="C230" s="3" t="s">
        <v>19</v>
      </c>
      <c r="D230" s="3" t="s">
        <v>115</v>
      </c>
      <c r="E230" s="5">
        <v>175.38</v>
      </c>
      <c r="F230" s="6" t="s">
        <v>10</v>
      </c>
      <c r="G230" s="7">
        <v>11.5</v>
      </c>
      <c r="H230" s="8">
        <v>28581</v>
      </c>
    </row>
    <row r="231" spans="1:8" ht="11.25">
      <c r="A231" s="4">
        <v>5125</v>
      </c>
      <c r="B231" s="3" t="s">
        <v>90</v>
      </c>
      <c r="C231" s="3" t="s">
        <v>19</v>
      </c>
      <c r="D231" s="3" t="s">
        <v>115</v>
      </c>
      <c r="E231" s="9">
        <v>201.25</v>
      </c>
      <c r="F231" s="6"/>
      <c r="H231" s="8"/>
    </row>
    <row r="232" spans="1:8" ht="11.25">
      <c r="A232" s="11" t="s">
        <v>116</v>
      </c>
      <c r="E232" s="9">
        <f>SUBTOTAL(9,E230:E231)</f>
        <v>376.63</v>
      </c>
      <c r="F232" s="6"/>
      <c r="H232" s="8"/>
    </row>
    <row r="233" spans="1:8" ht="11.25">
      <c r="A233" s="4">
        <v>5126</v>
      </c>
      <c r="B233" s="3" t="s">
        <v>117</v>
      </c>
      <c r="C233" s="3" t="s">
        <v>22</v>
      </c>
      <c r="D233" s="3" t="s">
        <v>118</v>
      </c>
      <c r="E233" s="5">
        <v>7686</v>
      </c>
      <c r="F233" s="6" t="s">
        <v>10</v>
      </c>
      <c r="G233" s="7">
        <v>18</v>
      </c>
      <c r="H233" s="8">
        <v>31297</v>
      </c>
    </row>
    <row r="234" spans="1:8" ht="11.25">
      <c r="A234" s="4">
        <v>5126</v>
      </c>
      <c r="B234" s="3" t="s">
        <v>117</v>
      </c>
      <c r="C234" s="3" t="s">
        <v>22</v>
      </c>
      <c r="D234" s="3" t="s">
        <v>118</v>
      </c>
      <c r="E234" s="5">
        <v>5256</v>
      </c>
      <c r="F234" s="6"/>
      <c r="H234" s="8"/>
    </row>
    <row r="235" spans="1:8" ht="11.25">
      <c r="A235" s="4">
        <v>5126</v>
      </c>
      <c r="B235" s="3" t="s">
        <v>117</v>
      </c>
      <c r="C235" s="3" t="s">
        <v>22</v>
      </c>
      <c r="D235" s="3" t="s">
        <v>118</v>
      </c>
      <c r="E235" s="9">
        <v>859.5</v>
      </c>
      <c r="F235" s="6"/>
      <c r="H235" s="8"/>
    </row>
    <row r="236" spans="1:8" ht="11.25">
      <c r="A236" s="4">
        <v>5126</v>
      </c>
      <c r="B236" s="3" t="s">
        <v>117</v>
      </c>
      <c r="C236" s="3" t="s">
        <v>22</v>
      </c>
      <c r="D236" s="3" t="s">
        <v>118</v>
      </c>
      <c r="E236" s="9">
        <v>949.5</v>
      </c>
      <c r="F236" s="6"/>
      <c r="H236" s="8"/>
    </row>
    <row r="237" spans="1:8" ht="11.25">
      <c r="A237" s="4">
        <v>5126</v>
      </c>
      <c r="B237" s="3" t="s">
        <v>117</v>
      </c>
      <c r="C237" s="3" t="s">
        <v>22</v>
      </c>
      <c r="D237" s="3" t="s">
        <v>118</v>
      </c>
      <c r="E237" s="9">
        <v>936</v>
      </c>
      <c r="F237" s="6"/>
      <c r="H237" s="8"/>
    </row>
    <row r="238" spans="1:8" ht="11.25">
      <c r="A238" s="4">
        <v>5126</v>
      </c>
      <c r="B238" s="3" t="s">
        <v>117</v>
      </c>
      <c r="C238" s="3" t="s">
        <v>22</v>
      </c>
      <c r="D238" s="3" t="s">
        <v>118</v>
      </c>
      <c r="E238" s="9">
        <v>850.5</v>
      </c>
      <c r="F238" s="6"/>
      <c r="H238" s="8"/>
    </row>
    <row r="239" spans="1:8" ht="11.25">
      <c r="A239" s="4">
        <v>5126</v>
      </c>
      <c r="B239" s="3" t="s">
        <v>117</v>
      </c>
      <c r="C239" s="3" t="s">
        <v>22</v>
      </c>
      <c r="D239" s="3" t="s">
        <v>118</v>
      </c>
      <c r="E239" s="9">
        <v>400.5</v>
      </c>
      <c r="F239" s="6"/>
      <c r="H239" s="8"/>
    </row>
    <row r="240" spans="1:8" ht="11.25">
      <c r="A240" s="11" t="s">
        <v>119</v>
      </c>
      <c r="E240" s="9">
        <f>SUBTOTAL(9,E233:E239)</f>
        <v>16938</v>
      </c>
      <c r="F240" s="6"/>
      <c r="H240" s="8"/>
    </row>
    <row r="241" spans="1:8" ht="11.25">
      <c r="A241" s="4">
        <v>5131</v>
      </c>
      <c r="B241" s="3" t="s">
        <v>60</v>
      </c>
      <c r="C241" s="3" t="s">
        <v>19</v>
      </c>
      <c r="D241" s="3" t="s">
        <v>120</v>
      </c>
      <c r="E241" s="5">
        <v>2315.65</v>
      </c>
      <c r="F241" s="6" t="s">
        <v>10</v>
      </c>
      <c r="G241" s="7">
        <f>253.5/26</f>
        <v>9.75</v>
      </c>
      <c r="H241" s="8">
        <v>35854</v>
      </c>
    </row>
    <row r="242" spans="1:8" ht="11.25">
      <c r="A242" s="4">
        <v>5131</v>
      </c>
      <c r="B242" s="3" t="s">
        <v>60</v>
      </c>
      <c r="C242" s="3" t="s">
        <v>19</v>
      </c>
      <c r="D242" s="3" t="s">
        <v>120</v>
      </c>
      <c r="E242" s="5">
        <v>1711.15</v>
      </c>
      <c r="F242" s="6"/>
      <c r="H242" s="8"/>
    </row>
    <row r="243" spans="1:8" ht="11.25">
      <c r="A243" s="4">
        <v>5131</v>
      </c>
      <c r="B243" s="3" t="s">
        <v>60</v>
      </c>
      <c r="C243" s="3" t="s">
        <v>19</v>
      </c>
      <c r="D243" s="3" t="s">
        <v>120</v>
      </c>
      <c r="E243" s="9">
        <v>170.63</v>
      </c>
      <c r="F243" s="6"/>
      <c r="H243" s="8"/>
    </row>
    <row r="244" spans="1:8" ht="11.25">
      <c r="A244" s="4">
        <v>5131</v>
      </c>
      <c r="B244" s="3" t="s">
        <v>60</v>
      </c>
      <c r="C244" s="3" t="s">
        <v>19</v>
      </c>
      <c r="D244" s="3" t="s">
        <v>120</v>
      </c>
      <c r="E244" s="9">
        <v>151.13</v>
      </c>
      <c r="F244" s="6"/>
      <c r="H244" s="8"/>
    </row>
    <row r="245" spans="1:8" ht="11.25">
      <c r="A245" s="4">
        <v>5131</v>
      </c>
      <c r="B245" s="3" t="s">
        <v>60</v>
      </c>
      <c r="C245" s="3" t="s">
        <v>19</v>
      </c>
      <c r="D245" s="3" t="s">
        <v>120</v>
      </c>
      <c r="E245" s="9">
        <v>156</v>
      </c>
      <c r="F245" s="6"/>
      <c r="H245" s="8"/>
    </row>
    <row r="246" spans="1:8" ht="11.25">
      <c r="A246" s="4">
        <v>5131</v>
      </c>
      <c r="B246" s="3" t="s">
        <v>60</v>
      </c>
      <c r="C246" s="3" t="s">
        <v>19</v>
      </c>
      <c r="D246" s="3" t="s">
        <v>120</v>
      </c>
      <c r="E246" s="9">
        <v>68.25</v>
      </c>
      <c r="F246" s="6"/>
      <c r="H246" s="8"/>
    </row>
    <row r="247" spans="1:8" ht="11.25">
      <c r="A247" s="4">
        <v>5131</v>
      </c>
      <c r="B247" s="3" t="s">
        <v>60</v>
      </c>
      <c r="C247" s="3" t="s">
        <v>19</v>
      </c>
      <c r="D247" s="3" t="s">
        <v>120</v>
      </c>
      <c r="E247" s="9">
        <v>87.75</v>
      </c>
      <c r="F247" s="6"/>
      <c r="H247" s="8"/>
    </row>
    <row r="248" spans="1:8" ht="11.25">
      <c r="A248" s="11" t="s">
        <v>121</v>
      </c>
      <c r="E248" s="9">
        <f>SUBTOTAL(9,E241:E247)</f>
        <v>4660.56</v>
      </c>
      <c r="F248" s="6"/>
      <c r="H248" s="8"/>
    </row>
    <row r="249" spans="1:8" ht="11.25">
      <c r="A249" s="4">
        <v>5133</v>
      </c>
      <c r="B249" s="3" t="s">
        <v>12</v>
      </c>
      <c r="C249" s="3" t="s">
        <v>97</v>
      </c>
      <c r="D249" s="3" t="s">
        <v>122</v>
      </c>
      <c r="E249" s="5">
        <v>1106</v>
      </c>
      <c r="F249" s="6" t="s">
        <v>10</v>
      </c>
      <c r="G249" s="7">
        <v>14</v>
      </c>
      <c r="H249" s="8">
        <v>31297</v>
      </c>
    </row>
    <row r="250" spans="1:8" ht="11.25">
      <c r="A250" s="4">
        <v>5133</v>
      </c>
      <c r="B250" s="3" t="s">
        <v>12</v>
      </c>
      <c r="C250" s="3" t="s">
        <v>97</v>
      </c>
      <c r="D250" s="3" t="s">
        <v>122</v>
      </c>
      <c r="E250" s="5">
        <v>175</v>
      </c>
      <c r="F250" s="6"/>
      <c r="H250" s="8"/>
    </row>
    <row r="251" spans="1:8" ht="11.25">
      <c r="A251" s="4">
        <v>5133</v>
      </c>
      <c r="B251" s="3" t="s">
        <v>12</v>
      </c>
      <c r="C251" s="3" t="s">
        <v>97</v>
      </c>
      <c r="D251" s="3" t="s">
        <v>122</v>
      </c>
      <c r="E251" s="9">
        <v>140</v>
      </c>
      <c r="F251" s="6"/>
      <c r="H251" s="8"/>
    </row>
    <row r="252" spans="1:8" ht="11.25">
      <c r="A252" s="4">
        <v>5133</v>
      </c>
      <c r="B252" s="3" t="s">
        <v>12</v>
      </c>
      <c r="C252" s="3" t="s">
        <v>97</v>
      </c>
      <c r="D252" s="3" t="s">
        <v>122</v>
      </c>
      <c r="E252" s="9">
        <v>252</v>
      </c>
      <c r="F252" s="6"/>
      <c r="H252" s="8"/>
    </row>
    <row r="253" spans="1:8" ht="11.25">
      <c r="A253" s="11" t="s">
        <v>123</v>
      </c>
      <c r="E253" s="9">
        <f>SUBTOTAL(9,E249:E252)</f>
        <v>1673</v>
      </c>
      <c r="F253" s="6"/>
      <c r="H253" s="8"/>
    </row>
    <row r="254" spans="1:8" ht="11.25">
      <c r="A254" s="4">
        <v>5138</v>
      </c>
      <c r="B254" s="3" t="s">
        <v>54</v>
      </c>
      <c r="C254" s="3" t="s">
        <v>19</v>
      </c>
      <c r="D254" s="3" t="s">
        <v>124</v>
      </c>
      <c r="E254" s="5">
        <v>2948.3999999999996</v>
      </c>
      <c r="F254" s="6" t="s">
        <v>10</v>
      </c>
      <c r="G254" s="7">
        <f>280.8/26</f>
        <v>10.8</v>
      </c>
      <c r="H254" s="8">
        <v>39193</v>
      </c>
    </row>
    <row r="255" spans="1:8" ht="11.25">
      <c r="A255" s="4">
        <v>5138</v>
      </c>
      <c r="B255" s="3" t="s">
        <v>54</v>
      </c>
      <c r="C255" s="3" t="s">
        <v>19</v>
      </c>
      <c r="D255" s="3" t="s">
        <v>124</v>
      </c>
      <c r="E255" s="5">
        <v>3164.4</v>
      </c>
      <c r="F255" s="6"/>
      <c r="H255" s="8"/>
    </row>
    <row r="256" spans="1:8" ht="11.25">
      <c r="A256" s="4">
        <v>5138</v>
      </c>
      <c r="B256" s="3" t="s">
        <v>54</v>
      </c>
      <c r="C256" s="3" t="s">
        <v>19</v>
      </c>
      <c r="D256" s="3" t="s">
        <v>124</v>
      </c>
      <c r="E256" s="9">
        <v>388.8</v>
      </c>
      <c r="F256" s="6"/>
      <c r="H256" s="8"/>
    </row>
    <row r="257" spans="1:8" ht="11.25">
      <c r="A257" s="4">
        <v>5138</v>
      </c>
      <c r="B257" s="3" t="s">
        <v>54</v>
      </c>
      <c r="C257" s="3" t="s">
        <v>19</v>
      </c>
      <c r="D257" s="3" t="s">
        <v>124</v>
      </c>
      <c r="E257" s="9">
        <v>437.4</v>
      </c>
      <c r="F257" s="6"/>
      <c r="H257" s="8"/>
    </row>
    <row r="258" spans="1:8" ht="11.25">
      <c r="A258" s="4">
        <v>5138</v>
      </c>
      <c r="B258" s="3" t="s">
        <v>54</v>
      </c>
      <c r="C258" s="3" t="s">
        <v>19</v>
      </c>
      <c r="D258" s="3" t="s">
        <v>124</v>
      </c>
      <c r="E258" s="9">
        <v>318.6</v>
      </c>
      <c r="F258" s="6"/>
      <c r="H258" s="8"/>
    </row>
    <row r="259" spans="1:8" ht="11.25">
      <c r="A259" s="4">
        <v>5138</v>
      </c>
      <c r="B259" s="3" t="s">
        <v>54</v>
      </c>
      <c r="C259" s="3" t="s">
        <v>19</v>
      </c>
      <c r="D259" s="3" t="s">
        <v>124</v>
      </c>
      <c r="E259" s="9">
        <v>324</v>
      </c>
      <c r="F259" s="6"/>
      <c r="H259" s="8"/>
    </row>
    <row r="260" spans="1:8" ht="11.25">
      <c r="A260" s="4">
        <v>5138</v>
      </c>
      <c r="B260" s="3" t="s">
        <v>54</v>
      </c>
      <c r="C260" s="3" t="s">
        <v>19</v>
      </c>
      <c r="D260" s="3" t="s">
        <v>124</v>
      </c>
      <c r="E260" s="9">
        <v>286.2</v>
      </c>
      <c r="F260" s="6"/>
      <c r="H260" s="8"/>
    </row>
    <row r="261" spans="1:8" ht="11.25">
      <c r="A261" s="11" t="s">
        <v>125</v>
      </c>
      <c r="E261" s="9">
        <f>SUBTOTAL(9,E254:E260)</f>
        <v>7867.799999999999</v>
      </c>
      <c r="F261" s="6"/>
      <c r="H261" s="8"/>
    </row>
    <row r="262" spans="1:8" ht="11.25">
      <c r="A262" s="4">
        <v>5139</v>
      </c>
      <c r="B262" s="3" t="s">
        <v>39</v>
      </c>
      <c r="C262" s="3" t="s">
        <v>117</v>
      </c>
      <c r="D262" s="3" t="s">
        <v>126</v>
      </c>
      <c r="E262" s="5">
        <v>224.75</v>
      </c>
      <c r="F262" s="6" t="s">
        <v>10</v>
      </c>
      <c r="G262" s="7">
        <v>15.5</v>
      </c>
      <c r="H262" s="8">
        <v>31150</v>
      </c>
    </row>
    <row r="263" spans="1:8" ht="11.25">
      <c r="A263" s="4">
        <v>5139</v>
      </c>
      <c r="B263" s="3" t="s">
        <v>39</v>
      </c>
      <c r="C263" s="3" t="s">
        <v>117</v>
      </c>
      <c r="D263" s="3" t="s">
        <v>126</v>
      </c>
      <c r="E263" s="9">
        <v>31</v>
      </c>
      <c r="F263" s="6"/>
      <c r="H263" s="8"/>
    </row>
    <row r="264" spans="1:8" ht="11.25">
      <c r="A264" s="11" t="s">
        <v>127</v>
      </c>
      <c r="E264" s="9">
        <f>SUBTOTAL(9,E262:E263)</f>
        <v>255.75</v>
      </c>
      <c r="F264" s="6"/>
      <c r="H264" s="8"/>
    </row>
    <row r="265" spans="1:8" ht="11.25">
      <c r="A265" s="4">
        <v>5140</v>
      </c>
      <c r="B265" s="3" t="s">
        <v>60</v>
      </c>
      <c r="C265" s="3" t="s">
        <v>97</v>
      </c>
      <c r="D265" s="3" t="s">
        <v>128</v>
      </c>
      <c r="E265" s="5">
        <v>6308.5</v>
      </c>
      <c r="F265" s="6" t="s">
        <v>10</v>
      </c>
      <c r="G265" s="7">
        <v>11</v>
      </c>
      <c r="H265" s="8">
        <v>35609</v>
      </c>
    </row>
    <row r="266" spans="1:8" ht="11.25">
      <c r="A266" s="4">
        <v>5140</v>
      </c>
      <c r="B266" s="3" t="s">
        <v>60</v>
      </c>
      <c r="C266" s="3" t="s">
        <v>97</v>
      </c>
      <c r="D266" s="3" t="s">
        <v>128</v>
      </c>
      <c r="E266" s="5">
        <v>4246</v>
      </c>
      <c r="F266" s="6"/>
      <c r="H266" s="8"/>
    </row>
    <row r="267" spans="1:8" ht="11.25">
      <c r="A267" s="4">
        <v>5140</v>
      </c>
      <c r="B267" s="3" t="s">
        <v>60</v>
      </c>
      <c r="C267" s="3" t="s">
        <v>97</v>
      </c>
      <c r="D267" s="3" t="s">
        <v>128</v>
      </c>
      <c r="E267" s="9">
        <v>528</v>
      </c>
      <c r="F267" s="6"/>
      <c r="H267" s="8"/>
    </row>
    <row r="268" spans="1:8" ht="11.25">
      <c r="A268" s="4">
        <v>5140</v>
      </c>
      <c r="B268" s="3" t="s">
        <v>60</v>
      </c>
      <c r="C268" s="3" t="s">
        <v>97</v>
      </c>
      <c r="D268" s="3" t="s">
        <v>128</v>
      </c>
      <c r="E268" s="9">
        <v>495</v>
      </c>
      <c r="F268" s="6"/>
      <c r="H268" s="8"/>
    </row>
    <row r="269" spans="1:8" ht="11.25">
      <c r="A269" s="4">
        <v>5140</v>
      </c>
      <c r="B269" s="3" t="s">
        <v>60</v>
      </c>
      <c r="C269" s="3" t="s">
        <v>97</v>
      </c>
      <c r="D269" s="3" t="s">
        <v>128</v>
      </c>
      <c r="E269" s="9">
        <v>583</v>
      </c>
      <c r="F269" s="6"/>
      <c r="H269" s="8"/>
    </row>
    <row r="270" spans="1:8" ht="11.25">
      <c r="A270" s="4">
        <v>5140</v>
      </c>
      <c r="B270" s="3" t="s">
        <v>60</v>
      </c>
      <c r="C270" s="3" t="s">
        <v>97</v>
      </c>
      <c r="D270" s="3" t="s">
        <v>128</v>
      </c>
      <c r="E270" s="9">
        <v>500.5</v>
      </c>
      <c r="F270" s="6"/>
      <c r="H270" s="8"/>
    </row>
    <row r="271" spans="1:8" ht="11.25">
      <c r="A271" s="4">
        <v>5140</v>
      </c>
      <c r="B271" s="3" t="s">
        <v>60</v>
      </c>
      <c r="C271" s="3" t="s">
        <v>97</v>
      </c>
      <c r="D271" s="3" t="s">
        <v>128</v>
      </c>
      <c r="E271" s="9">
        <v>368.5</v>
      </c>
      <c r="F271" s="6"/>
      <c r="H271" s="8"/>
    </row>
    <row r="272" spans="1:8" ht="11.25">
      <c r="A272" s="11" t="s">
        <v>129</v>
      </c>
      <c r="E272" s="9">
        <f>SUBTOTAL(9,E265:E271)</f>
        <v>13029.5</v>
      </c>
      <c r="F272" s="6"/>
      <c r="H272" s="8"/>
    </row>
    <row r="273" spans="1:8" ht="11.25">
      <c r="A273" s="4">
        <v>5147</v>
      </c>
      <c r="B273" s="3" t="s">
        <v>12</v>
      </c>
      <c r="C273" s="3" t="s">
        <v>69</v>
      </c>
      <c r="D273" s="3" t="s">
        <v>130</v>
      </c>
      <c r="E273" s="5">
        <v>432</v>
      </c>
      <c r="F273" s="6" t="s">
        <v>10</v>
      </c>
      <c r="G273" s="7">
        <v>18</v>
      </c>
      <c r="H273" s="8">
        <v>29134</v>
      </c>
    </row>
    <row r="274" spans="1:8" ht="11.25">
      <c r="A274" s="4">
        <v>5147</v>
      </c>
      <c r="B274" s="3" t="s">
        <v>12</v>
      </c>
      <c r="C274" s="3" t="s">
        <v>69</v>
      </c>
      <c r="D274" s="3" t="s">
        <v>130</v>
      </c>
      <c r="E274" s="5">
        <v>45</v>
      </c>
      <c r="F274" s="6"/>
      <c r="H274" s="8"/>
    </row>
    <row r="275" spans="1:8" ht="11.25">
      <c r="A275" s="4">
        <v>5147</v>
      </c>
      <c r="B275" s="3" t="s">
        <v>12</v>
      </c>
      <c r="C275" s="3" t="s">
        <v>69</v>
      </c>
      <c r="D275" s="3" t="s">
        <v>130</v>
      </c>
      <c r="E275" s="9">
        <v>45</v>
      </c>
      <c r="F275" s="6"/>
      <c r="H275" s="8"/>
    </row>
    <row r="276" spans="1:8" ht="11.25">
      <c r="A276" s="4">
        <v>5147</v>
      </c>
      <c r="B276" s="3" t="s">
        <v>12</v>
      </c>
      <c r="C276" s="3" t="s">
        <v>69</v>
      </c>
      <c r="D276" s="3" t="s">
        <v>130</v>
      </c>
      <c r="E276" s="9">
        <v>45</v>
      </c>
      <c r="F276" s="6"/>
      <c r="H276" s="8"/>
    </row>
    <row r="277" spans="1:8" ht="11.25">
      <c r="A277" s="4">
        <v>5147</v>
      </c>
      <c r="B277" s="3" t="s">
        <v>12</v>
      </c>
      <c r="C277" s="3" t="s">
        <v>69</v>
      </c>
      <c r="D277" s="3" t="s">
        <v>130</v>
      </c>
      <c r="E277" s="9">
        <v>216</v>
      </c>
      <c r="F277" s="6"/>
      <c r="H277" s="8"/>
    </row>
    <row r="278" spans="1:8" ht="11.25">
      <c r="A278" s="4">
        <v>5147</v>
      </c>
      <c r="B278" s="3" t="s">
        <v>12</v>
      </c>
      <c r="C278" s="3" t="s">
        <v>69</v>
      </c>
      <c r="D278" s="3" t="s">
        <v>130</v>
      </c>
      <c r="E278" s="9">
        <v>22.5</v>
      </c>
      <c r="F278" s="6"/>
      <c r="H278" s="8"/>
    </row>
    <row r="279" spans="1:8" ht="11.25">
      <c r="A279" s="11" t="s">
        <v>131</v>
      </c>
      <c r="E279" s="9">
        <f>SUBTOTAL(9,E273:E278)</f>
        <v>805.5</v>
      </c>
      <c r="F279" s="6"/>
      <c r="H279" s="8"/>
    </row>
    <row r="280" spans="1:8" ht="11.25">
      <c r="A280" s="4">
        <v>5148</v>
      </c>
      <c r="B280" s="3" t="s">
        <v>69</v>
      </c>
      <c r="C280" s="3" t="s">
        <v>19</v>
      </c>
      <c r="D280" s="3" t="s">
        <v>132</v>
      </c>
      <c r="E280" s="5">
        <v>696.6</v>
      </c>
      <c r="F280" s="6" t="s">
        <v>10</v>
      </c>
      <c r="G280" s="7">
        <f>280.8/26</f>
        <v>10.8</v>
      </c>
      <c r="H280" s="8">
        <v>35161</v>
      </c>
    </row>
    <row r="281" spans="1:8" ht="11.25">
      <c r="A281" s="4">
        <v>5148</v>
      </c>
      <c r="B281" s="3" t="s">
        <v>69</v>
      </c>
      <c r="C281" s="3" t="s">
        <v>19</v>
      </c>
      <c r="D281" s="3" t="s">
        <v>132</v>
      </c>
      <c r="E281" s="5">
        <v>1906.2</v>
      </c>
      <c r="F281" s="6"/>
      <c r="H281" s="8"/>
    </row>
    <row r="282" spans="1:8" ht="11.25">
      <c r="A282" s="4">
        <v>5148</v>
      </c>
      <c r="B282" s="3" t="s">
        <v>69</v>
      </c>
      <c r="C282" s="3" t="s">
        <v>19</v>
      </c>
      <c r="D282" s="3" t="s">
        <v>132</v>
      </c>
      <c r="E282" s="9">
        <v>108</v>
      </c>
      <c r="F282" s="6"/>
      <c r="H282" s="8"/>
    </row>
    <row r="283" spans="1:8" ht="11.25">
      <c r="A283" s="11" t="s">
        <v>133</v>
      </c>
      <c r="E283" s="9">
        <f>SUBTOTAL(9,E280:E282)</f>
        <v>2710.8</v>
      </c>
      <c r="F283" s="6"/>
      <c r="H283" s="8"/>
    </row>
    <row r="284" spans="1:8" ht="11.25">
      <c r="A284" s="4">
        <v>5155</v>
      </c>
      <c r="B284" s="3" t="s">
        <v>12</v>
      </c>
      <c r="C284" s="3" t="s">
        <v>39</v>
      </c>
      <c r="D284" s="3" t="s">
        <v>134</v>
      </c>
      <c r="E284" s="5">
        <v>1768.4499999999998</v>
      </c>
      <c r="F284" s="6" t="s">
        <v>10</v>
      </c>
      <c r="G284" s="7">
        <f>305.5/26</f>
        <v>11.75</v>
      </c>
      <c r="H284" s="8">
        <v>35987</v>
      </c>
    </row>
    <row r="285" spans="1:8" ht="11.25">
      <c r="A285" s="4">
        <v>5155</v>
      </c>
      <c r="B285" s="3" t="s">
        <v>12</v>
      </c>
      <c r="C285" s="3" t="s">
        <v>39</v>
      </c>
      <c r="D285" s="3" t="s">
        <v>134</v>
      </c>
      <c r="E285" s="5">
        <v>3011.88</v>
      </c>
      <c r="F285" s="6"/>
      <c r="H285" s="8"/>
    </row>
    <row r="286" spans="1:8" ht="11.25">
      <c r="A286" s="4">
        <v>5155</v>
      </c>
      <c r="B286" s="3" t="s">
        <v>12</v>
      </c>
      <c r="C286" s="3" t="s">
        <v>39</v>
      </c>
      <c r="D286" s="3" t="s">
        <v>134</v>
      </c>
      <c r="E286" s="9">
        <v>190.25</v>
      </c>
      <c r="F286" s="6"/>
      <c r="H286" s="8"/>
    </row>
    <row r="287" spans="1:8" ht="11.25">
      <c r="A287" s="4">
        <v>5155</v>
      </c>
      <c r="B287" s="3" t="s">
        <v>12</v>
      </c>
      <c r="C287" s="3" t="s">
        <v>39</v>
      </c>
      <c r="D287" s="3" t="s">
        <v>134</v>
      </c>
      <c r="E287" s="9">
        <v>380.5</v>
      </c>
      <c r="F287" s="6"/>
      <c r="H287" s="8"/>
    </row>
    <row r="288" spans="1:8" ht="11.25">
      <c r="A288" s="4">
        <v>5155</v>
      </c>
      <c r="B288" s="3" t="s">
        <v>12</v>
      </c>
      <c r="C288" s="3" t="s">
        <v>39</v>
      </c>
      <c r="D288" s="3" t="s">
        <v>134</v>
      </c>
      <c r="E288" s="9">
        <v>414.32</v>
      </c>
      <c r="F288" s="6"/>
      <c r="H288" s="8"/>
    </row>
    <row r="289" spans="1:8" ht="11.25">
      <c r="A289" s="4">
        <v>5155</v>
      </c>
      <c r="B289" s="3" t="s">
        <v>12</v>
      </c>
      <c r="C289" s="3" t="s">
        <v>39</v>
      </c>
      <c r="D289" s="3" t="s">
        <v>134</v>
      </c>
      <c r="E289" s="9">
        <v>292.82</v>
      </c>
      <c r="F289" s="6"/>
      <c r="H289" s="8"/>
    </row>
    <row r="290" spans="1:8" ht="11.25">
      <c r="A290" s="4">
        <v>5155</v>
      </c>
      <c r="B290" s="3" t="s">
        <v>12</v>
      </c>
      <c r="C290" s="3" t="s">
        <v>39</v>
      </c>
      <c r="D290" s="3" t="s">
        <v>134</v>
      </c>
      <c r="E290" s="9">
        <v>105.13</v>
      </c>
      <c r="F290" s="6"/>
      <c r="H290" s="8"/>
    </row>
    <row r="291" spans="1:8" ht="11.25">
      <c r="A291" s="11" t="s">
        <v>135</v>
      </c>
      <c r="E291" s="9">
        <f>SUBTOTAL(9,E284:E290)</f>
        <v>6163.349999999999</v>
      </c>
      <c r="F291" s="6"/>
      <c r="H291" s="8"/>
    </row>
    <row r="292" spans="1:8" ht="11.25">
      <c r="A292" s="4">
        <v>5156</v>
      </c>
      <c r="B292" s="3" t="s">
        <v>25</v>
      </c>
      <c r="C292" s="3" t="s">
        <v>19</v>
      </c>
      <c r="D292" s="3" t="s">
        <v>136</v>
      </c>
      <c r="E292" s="5">
        <v>1736.5</v>
      </c>
      <c r="F292" s="6" t="s">
        <v>10</v>
      </c>
      <c r="G292" s="7">
        <v>11.5</v>
      </c>
      <c r="H292" s="8">
        <v>32584</v>
      </c>
    </row>
    <row r="293" spans="1:8" ht="11.25">
      <c r="A293" s="4">
        <v>5156</v>
      </c>
      <c r="B293" s="3" t="s">
        <v>25</v>
      </c>
      <c r="C293" s="3" t="s">
        <v>19</v>
      </c>
      <c r="D293" s="3" t="s">
        <v>136</v>
      </c>
      <c r="E293" s="5">
        <v>2070</v>
      </c>
      <c r="F293" s="6"/>
      <c r="H293" s="8"/>
    </row>
    <row r="294" spans="1:8" ht="11.25">
      <c r="A294" s="4">
        <v>5156</v>
      </c>
      <c r="B294" s="3" t="s">
        <v>25</v>
      </c>
      <c r="C294" s="3" t="s">
        <v>19</v>
      </c>
      <c r="D294" s="3" t="s">
        <v>136</v>
      </c>
      <c r="E294" s="9">
        <v>270.25</v>
      </c>
      <c r="F294" s="6"/>
      <c r="H294" s="8"/>
    </row>
    <row r="295" spans="1:8" ht="11.25">
      <c r="A295" s="4">
        <v>5156</v>
      </c>
      <c r="B295" s="3" t="s">
        <v>25</v>
      </c>
      <c r="C295" s="3" t="s">
        <v>19</v>
      </c>
      <c r="D295" s="3" t="s">
        <v>136</v>
      </c>
      <c r="E295" s="9">
        <v>230</v>
      </c>
      <c r="F295" s="6"/>
      <c r="H295" s="8"/>
    </row>
    <row r="296" spans="1:8" ht="11.25">
      <c r="A296" s="4">
        <v>5156</v>
      </c>
      <c r="B296" s="3" t="s">
        <v>25</v>
      </c>
      <c r="C296" s="3" t="s">
        <v>19</v>
      </c>
      <c r="D296" s="3" t="s">
        <v>136</v>
      </c>
      <c r="E296" s="9">
        <v>172.5</v>
      </c>
      <c r="F296" s="6"/>
      <c r="H296" s="8"/>
    </row>
    <row r="297" spans="1:8" ht="11.25">
      <c r="A297" s="4">
        <v>5156</v>
      </c>
      <c r="B297" s="3" t="s">
        <v>25</v>
      </c>
      <c r="C297" s="3" t="s">
        <v>19</v>
      </c>
      <c r="D297" s="3" t="s">
        <v>136</v>
      </c>
      <c r="E297" s="9">
        <v>207</v>
      </c>
      <c r="F297" s="6"/>
      <c r="H297" s="8"/>
    </row>
    <row r="298" spans="1:8" ht="11.25">
      <c r="A298" s="4">
        <v>5156</v>
      </c>
      <c r="B298" s="3" t="s">
        <v>25</v>
      </c>
      <c r="C298" s="3" t="s">
        <v>19</v>
      </c>
      <c r="D298" s="3" t="s">
        <v>136</v>
      </c>
      <c r="E298" s="9">
        <v>103.5</v>
      </c>
      <c r="F298" s="6"/>
      <c r="H298" s="8"/>
    </row>
    <row r="299" spans="1:8" ht="11.25">
      <c r="A299" s="11" t="s">
        <v>137</v>
      </c>
      <c r="E299" s="9">
        <f>SUBTOTAL(9,E292:E298)</f>
        <v>4789.75</v>
      </c>
      <c r="F299" s="6"/>
      <c r="H299" s="8"/>
    </row>
    <row r="300" spans="1:8" ht="11.25">
      <c r="A300" s="4">
        <v>5157</v>
      </c>
      <c r="B300" s="3" t="s">
        <v>36</v>
      </c>
      <c r="C300" s="3" t="s">
        <v>97</v>
      </c>
      <c r="D300" s="3" t="s">
        <v>138</v>
      </c>
      <c r="E300" s="5">
        <v>2684.5</v>
      </c>
      <c r="F300" s="6" t="s">
        <v>10</v>
      </c>
      <c r="G300" s="7">
        <f>306.8/26</f>
        <v>11.8</v>
      </c>
      <c r="H300" s="8">
        <v>39543</v>
      </c>
    </row>
    <row r="301" spans="1:8" ht="11.25">
      <c r="A301" s="4">
        <v>5157</v>
      </c>
      <c r="B301" s="3" t="s">
        <v>36</v>
      </c>
      <c r="C301" s="3" t="s">
        <v>97</v>
      </c>
      <c r="D301" s="3" t="s">
        <v>138</v>
      </c>
      <c r="E301" s="5">
        <v>3528.2</v>
      </c>
      <c r="F301" s="6"/>
      <c r="H301" s="8"/>
    </row>
    <row r="302" spans="1:8" ht="11.25">
      <c r="A302" s="4">
        <v>5157</v>
      </c>
      <c r="B302" s="3" t="s">
        <v>36</v>
      </c>
      <c r="C302" s="3" t="s">
        <v>97</v>
      </c>
      <c r="D302" s="3" t="s">
        <v>138</v>
      </c>
      <c r="E302" s="9">
        <v>389.4</v>
      </c>
      <c r="F302" s="6"/>
      <c r="H302" s="8"/>
    </row>
    <row r="303" spans="1:8" ht="11.25">
      <c r="A303" s="4">
        <v>5157</v>
      </c>
      <c r="B303" s="3" t="s">
        <v>36</v>
      </c>
      <c r="C303" s="3" t="s">
        <v>97</v>
      </c>
      <c r="D303" s="3" t="s">
        <v>138</v>
      </c>
      <c r="E303" s="9">
        <v>413</v>
      </c>
      <c r="F303" s="6"/>
      <c r="H303" s="8"/>
    </row>
    <row r="304" spans="1:8" ht="11.25">
      <c r="A304" s="4">
        <v>5157</v>
      </c>
      <c r="B304" s="3" t="s">
        <v>36</v>
      </c>
      <c r="C304" s="3" t="s">
        <v>97</v>
      </c>
      <c r="D304" s="3" t="s">
        <v>138</v>
      </c>
      <c r="E304" s="9">
        <v>348.1</v>
      </c>
      <c r="F304" s="6"/>
      <c r="H304" s="8"/>
    </row>
    <row r="305" spans="1:8" ht="11.25">
      <c r="A305" s="4">
        <v>5157</v>
      </c>
      <c r="B305" s="3" t="s">
        <v>36</v>
      </c>
      <c r="C305" s="3" t="s">
        <v>97</v>
      </c>
      <c r="D305" s="3" t="s">
        <v>138</v>
      </c>
      <c r="E305" s="9">
        <v>59</v>
      </c>
      <c r="F305" s="6"/>
      <c r="H305" s="8"/>
    </row>
    <row r="306" spans="1:8" ht="11.25">
      <c r="A306" s="11" t="s">
        <v>139</v>
      </c>
      <c r="E306" s="9">
        <f>SUBTOTAL(9,E300:E305)</f>
        <v>7422.2</v>
      </c>
      <c r="F306" s="6"/>
      <c r="H306" s="8"/>
    </row>
    <row r="307" spans="1:8" ht="11.25">
      <c r="A307" s="4">
        <v>5160</v>
      </c>
      <c r="B307" s="3" t="s">
        <v>69</v>
      </c>
      <c r="C307" s="3" t="s">
        <v>19</v>
      </c>
      <c r="D307" s="3" t="s">
        <v>140</v>
      </c>
      <c r="E307" s="5">
        <v>1353.75</v>
      </c>
      <c r="F307" s="6" t="s">
        <v>10</v>
      </c>
      <c r="G307" s="7">
        <v>9.5</v>
      </c>
      <c r="H307" s="8">
        <v>35882</v>
      </c>
    </row>
    <row r="308" spans="1:8" ht="11.25">
      <c r="A308" s="4">
        <v>5160</v>
      </c>
      <c r="B308" s="3" t="s">
        <v>69</v>
      </c>
      <c r="C308" s="3" t="s">
        <v>19</v>
      </c>
      <c r="D308" s="3" t="s">
        <v>140</v>
      </c>
      <c r="E308" s="5">
        <v>1771.75</v>
      </c>
      <c r="F308" s="6"/>
      <c r="H308" s="8"/>
    </row>
    <row r="309" spans="1:8" ht="11.25">
      <c r="A309" s="4">
        <v>5160</v>
      </c>
      <c r="B309" s="3" t="s">
        <v>69</v>
      </c>
      <c r="C309" s="3" t="s">
        <v>19</v>
      </c>
      <c r="D309" s="3" t="s">
        <v>140</v>
      </c>
      <c r="E309" s="9">
        <v>57</v>
      </c>
      <c r="F309" s="6"/>
      <c r="H309" s="8"/>
    </row>
    <row r="310" spans="1:8" ht="11.25">
      <c r="A310" s="4">
        <v>5160</v>
      </c>
      <c r="B310" s="3" t="s">
        <v>69</v>
      </c>
      <c r="C310" s="3" t="s">
        <v>19</v>
      </c>
      <c r="D310" s="3" t="s">
        <v>140</v>
      </c>
      <c r="E310" s="9">
        <v>270.75</v>
      </c>
      <c r="F310" s="6"/>
      <c r="H310" s="8"/>
    </row>
    <row r="311" spans="1:8" ht="11.25">
      <c r="A311" s="4">
        <v>5160</v>
      </c>
      <c r="B311" s="3" t="s">
        <v>69</v>
      </c>
      <c r="C311" s="3" t="s">
        <v>19</v>
      </c>
      <c r="D311" s="3" t="s">
        <v>140</v>
      </c>
      <c r="E311" s="9">
        <v>190</v>
      </c>
      <c r="F311" s="6"/>
      <c r="H311" s="8"/>
    </row>
    <row r="312" spans="1:8" ht="11.25">
      <c r="A312" s="4">
        <v>5160</v>
      </c>
      <c r="B312" s="3" t="s">
        <v>69</v>
      </c>
      <c r="C312" s="3" t="s">
        <v>19</v>
      </c>
      <c r="D312" s="3" t="s">
        <v>140</v>
      </c>
      <c r="E312" s="9">
        <v>142.5</v>
      </c>
      <c r="F312" s="6"/>
      <c r="H312" s="8"/>
    </row>
    <row r="313" spans="1:8" ht="11.25">
      <c r="A313" s="11" t="s">
        <v>141</v>
      </c>
      <c r="E313" s="9">
        <f>SUBTOTAL(9,E307:E312)</f>
        <v>3785.75</v>
      </c>
      <c r="F313" s="6"/>
      <c r="H313" s="8"/>
    </row>
    <row r="314" spans="1:8" ht="11.25">
      <c r="A314" s="4">
        <v>5165</v>
      </c>
      <c r="B314" s="3" t="s">
        <v>39</v>
      </c>
      <c r="C314" s="3" t="s">
        <v>12</v>
      </c>
      <c r="D314" s="3" t="s">
        <v>142</v>
      </c>
      <c r="E314" s="5">
        <v>6129.5</v>
      </c>
      <c r="F314" s="6" t="s">
        <v>10</v>
      </c>
      <c r="G314" s="7">
        <v>13</v>
      </c>
      <c r="H314" s="8">
        <v>35511</v>
      </c>
    </row>
    <row r="315" spans="1:8" ht="11.25">
      <c r="A315" s="4">
        <v>5165</v>
      </c>
      <c r="B315" s="3" t="s">
        <v>39</v>
      </c>
      <c r="C315" s="3" t="s">
        <v>12</v>
      </c>
      <c r="D315" s="3" t="s">
        <v>142</v>
      </c>
      <c r="E315" s="5">
        <v>3016</v>
      </c>
      <c r="F315" s="6"/>
      <c r="H315" s="8"/>
    </row>
    <row r="316" spans="1:8" ht="11.25">
      <c r="A316" s="4">
        <v>5165</v>
      </c>
      <c r="B316" s="3" t="s">
        <v>39</v>
      </c>
      <c r="C316" s="3" t="s">
        <v>12</v>
      </c>
      <c r="D316" s="3" t="s">
        <v>142</v>
      </c>
      <c r="E316" s="9">
        <v>435.5</v>
      </c>
      <c r="F316" s="6"/>
      <c r="H316" s="8"/>
    </row>
    <row r="317" spans="1:8" ht="11.25">
      <c r="A317" s="4">
        <v>5165</v>
      </c>
      <c r="B317" s="3" t="s">
        <v>39</v>
      </c>
      <c r="C317" s="3" t="s">
        <v>12</v>
      </c>
      <c r="D317" s="3" t="s">
        <v>142</v>
      </c>
      <c r="E317" s="9">
        <v>360.75</v>
      </c>
      <c r="F317" s="6"/>
      <c r="H317" s="8"/>
    </row>
    <row r="318" spans="1:8" ht="11.25">
      <c r="A318" s="4">
        <v>5165</v>
      </c>
      <c r="B318" s="3" t="s">
        <v>39</v>
      </c>
      <c r="C318" s="3" t="s">
        <v>12</v>
      </c>
      <c r="D318" s="3" t="s">
        <v>142</v>
      </c>
      <c r="E318" s="9">
        <v>432.25</v>
      </c>
      <c r="F318" s="6"/>
      <c r="H318" s="8"/>
    </row>
    <row r="319" spans="1:8" ht="11.25">
      <c r="A319" s="4">
        <v>5165</v>
      </c>
      <c r="B319" s="3" t="s">
        <v>39</v>
      </c>
      <c r="C319" s="3" t="s">
        <v>12</v>
      </c>
      <c r="D319" s="3" t="s">
        <v>142</v>
      </c>
      <c r="E319" s="9">
        <v>435.5</v>
      </c>
      <c r="F319" s="6"/>
      <c r="H319" s="8"/>
    </row>
    <row r="320" spans="1:8" ht="11.25">
      <c r="A320" s="4">
        <v>5165</v>
      </c>
      <c r="B320" s="3" t="s">
        <v>39</v>
      </c>
      <c r="C320" s="3" t="s">
        <v>12</v>
      </c>
      <c r="D320" s="3" t="s">
        <v>142</v>
      </c>
      <c r="E320" s="9">
        <v>367.25</v>
      </c>
      <c r="F320" s="6"/>
      <c r="H320" s="8"/>
    </row>
    <row r="321" spans="1:8" ht="11.25">
      <c r="A321" s="11" t="s">
        <v>143</v>
      </c>
      <c r="E321" s="9">
        <f>SUBTOTAL(9,E314:E320)</f>
        <v>11176.75</v>
      </c>
      <c r="F321" s="6"/>
      <c r="H321" s="8"/>
    </row>
    <row r="322" spans="1:8" ht="11.25">
      <c r="A322" s="4">
        <v>5166</v>
      </c>
      <c r="B322" s="3" t="s">
        <v>35</v>
      </c>
      <c r="C322" s="3" t="s">
        <v>12</v>
      </c>
      <c r="D322" s="3" t="s">
        <v>144</v>
      </c>
      <c r="E322" s="5">
        <v>763.14</v>
      </c>
      <c r="F322" s="6" t="s">
        <v>10</v>
      </c>
      <c r="G322" s="7">
        <f>240.5/26</f>
        <v>9.25</v>
      </c>
      <c r="H322" s="8">
        <v>35954</v>
      </c>
    </row>
    <row r="323" spans="1:8" ht="11.25">
      <c r="A323" s="4">
        <v>5166</v>
      </c>
      <c r="B323" s="3" t="s">
        <v>35</v>
      </c>
      <c r="C323" s="3" t="s">
        <v>12</v>
      </c>
      <c r="D323" s="3" t="s">
        <v>144</v>
      </c>
      <c r="E323" s="5">
        <v>716.88</v>
      </c>
      <c r="F323" s="6"/>
      <c r="H323" s="8"/>
    </row>
    <row r="324" spans="1:8" ht="11.25">
      <c r="A324" s="4">
        <v>5166</v>
      </c>
      <c r="B324" s="3" t="s">
        <v>35</v>
      </c>
      <c r="C324" s="3" t="s">
        <v>12</v>
      </c>
      <c r="D324" s="3" t="s">
        <v>144</v>
      </c>
      <c r="E324" s="9">
        <v>97.13</v>
      </c>
      <c r="F324" s="6"/>
      <c r="H324" s="8"/>
    </row>
    <row r="325" spans="1:8" ht="11.25">
      <c r="A325" s="4">
        <v>5166</v>
      </c>
      <c r="B325" s="3" t="s">
        <v>35</v>
      </c>
      <c r="C325" s="3" t="s">
        <v>12</v>
      </c>
      <c r="D325" s="3" t="s">
        <v>144</v>
      </c>
      <c r="E325" s="9">
        <v>152.63</v>
      </c>
      <c r="F325" s="6"/>
      <c r="H325" s="8"/>
    </row>
    <row r="326" spans="1:8" ht="11.25">
      <c r="A326" s="4">
        <v>5166</v>
      </c>
      <c r="B326" s="3" t="s">
        <v>35</v>
      </c>
      <c r="C326" s="3" t="s">
        <v>12</v>
      </c>
      <c r="D326" s="3" t="s">
        <v>144</v>
      </c>
      <c r="E326" s="9">
        <v>92.5</v>
      </c>
      <c r="F326" s="6"/>
      <c r="H326" s="8"/>
    </row>
    <row r="327" spans="1:8" ht="11.25">
      <c r="A327" s="4">
        <v>5166</v>
      </c>
      <c r="B327" s="3" t="s">
        <v>35</v>
      </c>
      <c r="C327" s="3" t="s">
        <v>12</v>
      </c>
      <c r="D327" s="3" t="s">
        <v>144</v>
      </c>
      <c r="E327" s="9">
        <v>83.25</v>
      </c>
      <c r="F327" s="6"/>
      <c r="H327" s="8"/>
    </row>
    <row r="328" spans="1:8" ht="11.25">
      <c r="A328" s="4">
        <v>5166</v>
      </c>
      <c r="B328" s="3" t="s">
        <v>35</v>
      </c>
      <c r="C328" s="3" t="s">
        <v>12</v>
      </c>
      <c r="D328" s="3" t="s">
        <v>144</v>
      </c>
      <c r="E328" s="9">
        <v>83.25</v>
      </c>
      <c r="F328" s="6"/>
      <c r="H328" s="8"/>
    </row>
    <row r="329" spans="1:8" ht="11.25">
      <c r="A329" s="11" t="s">
        <v>145</v>
      </c>
      <c r="E329" s="9">
        <f>SUBTOTAL(9,E322:E328)</f>
        <v>1988.7800000000002</v>
      </c>
      <c r="F329" s="6"/>
      <c r="H329" s="8"/>
    </row>
    <row r="330" spans="1:8" ht="11.25">
      <c r="A330" s="4">
        <v>5170</v>
      </c>
      <c r="B330" s="3" t="s">
        <v>12</v>
      </c>
      <c r="C330" s="3" t="s">
        <v>19</v>
      </c>
      <c r="D330" s="3" t="s">
        <v>146</v>
      </c>
      <c r="E330" s="5">
        <v>8032.5</v>
      </c>
      <c r="F330" s="6" t="s">
        <v>10</v>
      </c>
      <c r="G330" s="7">
        <v>15</v>
      </c>
      <c r="H330" s="8">
        <v>38436</v>
      </c>
    </row>
    <row r="331" spans="1:8" ht="11.25">
      <c r="A331" s="4">
        <v>5170</v>
      </c>
      <c r="B331" s="3" t="s">
        <v>12</v>
      </c>
      <c r="C331" s="3" t="s">
        <v>19</v>
      </c>
      <c r="D331" s="3" t="s">
        <v>146</v>
      </c>
      <c r="E331" s="5">
        <v>4815</v>
      </c>
      <c r="F331" s="6"/>
      <c r="H331" s="8"/>
    </row>
    <row r="332" spans="1:8" ht="11.25">
      <c r="A332" s="4">
        <v>5170</v>
      </c>
      <c r="B332" s="3" t="s">
        <v>12</v>
      </c>
      <c r="C332" s="3" t="s">
        <v>19</v>
      </c>
      <c r="D332" s="3" t="s">
        <v>146</v>
      </c>
      <c r="E332" s="9">
        <v>577.5</v>
      </c>
      <c r="F332" s="6"/>
      <c r="H332" s="8"/>
    </row>
    <row r="333" spans="1:8" ht="11.25">
      <c r="A333" s="4">
        <v>5170</v>
      </c>
      <c r="B333" s="3" t="s">
        <v>12</v>
      </c>
      <c r="C333" s="3" t="s">
        <v>19</v>
      </c>
      <c r="D333" s="3" t="s">
        <v>146</v>
      </c>
      <c r="E333" s="9">
        <v>547.5</v>
      </c>
      <c r="F333" s="6"/>
      <c r="H333" s="8"/>
    </row>
    <row r="334" spans="1:8" ht="11.25">
      <c r="A334" s="4">
        <v>5170</v>
      </c>
      <c r="B334" s="3" t="s">
        <v>12</v>
      </c>
      <c r="C334" s="3" t="s">
        <v>19</v>
      </c>
      <c r="D334" s="3" t="s">
        <v>146</v>
      </c>
      <c r="E334" s="9">
        <v>532.5</v>
      </c>
      <c r="F334" s="6"/>
      <c r="H334" s="8"/>
    </row>
    <row r="335" spans="1:8" ht="11.25">
      <c r="A335" s="4">
        <v>5170</v>
      </c>
      <c r="B335" s="3" t="s">
        <v>12</v>
      </c>
      <c r="C335" s="3" t="s">
        <v>19</v>
      </c>
      <c r="D335" s="3" t="s">
        <v>146</v>
      </c>
      <c r="E335" s="9">
        <v>525</v>
      </c>
      <c r="F335" s="6"/>
      <c r="H335" s="8"/>
    </row>
    <row r="336" spans="1:8" ht="11.25">
      <c r="A336" s="4">
        <v>5170</v>
      </c>
      <c r="B336" s="3" t="s">
        <v>12</v>
      </c>
      <c r="C336" s="3" t="s">
        <v>19</v>
      </c>
      <c r="D336" s="3" t="s">
        <v>146</v>
      </c>
      <c r="E336" s="9">
        <v>502.5</v>
      </c>
      <c r="F336" s="6"/>
      <c r="H336" s="8"/>
    </row>
    <row r="337" spans="1:8" ht="11.25">
      <c r="A337" s="11" t="s">
        <v>147</v>
      </c>
      <c r="E337" s="9">
        <f>SUBTOTAL(9,E330:E336)</f>
        <v>15532.5</v>
      </c>
      <c r="F337" s="6"/>
      <c r="H337" s="8"/>
    </row>
    <row r="338" spans="1:8" ht="11.25">
      <c r="A338" s="4">
        <v>5171</v>
      </c>
      <c r="B338" s="3" t="s">
        <v>60</v>
      </c>
      <c r="C338" s="3" t="s">
        <v>148</v>
      </c>
      <c r="D338" s="3" t="s">
        <v>128</v>
      </c>
      <c r="E338" s="5">
        <v>2540</v>
      </c>
      <c r="F338" s="6" t="s">
        <v>10</v>
      </c>
      <c r="G338" s="7">
        <v>10</v>
      </c>
      <c r="H338" s="8">
        <v>39543</v>
      </c>
    </row>
    <row r="339" spans="1:8" ht="11.25">
      <c r="A339" s="4">
        <v>5171</v>
      </c>
      <c r="B339" s="3" t="s">
        <v>60</v>
      </c>
      <c r="C339" s="3" t="s">
        <v>148</v>
      </c>
      <c r="D339" s="3" t="s">
        <v>128</v>
      </c>
      <c r="E339" s="5">
        <v>3015</v>
      </c>
      <c r="F339" s="6"/>
      <c r="H339" s="8"/>
    </row>
    <row r="340" spans="1:8" ht="11.25">
      <c r="A340" s="4">
        <v>5171</v>
      </c>
      <c r="B340" s="3" t="s">
        <v>60</v>
      </c>
      <c r="C340" s="3" t="s">
        <v>148</v>
      </c>
      <c r="D340" s="3" t="s">
        <v>128</v>
      </c>
      <c r="E340" s="9">
        <v>365</v>
      </c>
      <c r="F340" s="6"/>
      <c r="H340" s="8"/>
    </row>
    <row r="341" spans="1:8" ht="11.25">
      <c r="A341" s="4">
        <v>5171</v>
      </c>
      <c r="B341" s="3" t="s">
        <v>60</v>
      </c>
      <c r="C341" s="3" t="s">
        <v>148</v>
      </c>
      <c r="D341" s="3" t="s">
        <v>128</v>
      </c>
      <c r="E341" s="9">
        <v>345</v>
      </c>
      <c r="F341" s="6"/>
      <c r="H341" s="8"/>
    </row>
    <row r="342" spans="1:8" ht="11.25">
      <c r="A342" s="4">
        <v>5171</v>
      </c>
      <c r="B342" s="3" t="s">
        <v>60</v>
      </c>
      <c r="C342" s="3" t="s">
        <v>148</v>
      </c>
      <c r="D342" s="3" t="s">
        <v>128</v>
      </c>
      <c r="E342" s="9">
        <v>415</v>
      </c>
      <c r="F342" s="6"/>
      <c r="H342" s="8"/>
    </row>
    <row r="343" spans="1:8" ht="11.25">
      <c r="A343" s="4">
        <v>5171</v>
      </c>
      <c r="B343" s="3" t="s">
        <v>60</v>
      </c>
      <c r="C343" s="3" t="s">
        <v>148</v>
      </c>
      <c r="D343" s="3" t="s">
        <v>128</v>
      </c>
      <c r="E343" s="9">
        <v>295</v>
      </c>
      <c r="F343" s="6"/>
      <c r="H343" s="8"/>
    </row>
    <row r="344" spans="1:8" ht="11.25">
      <c r="A344" s="11" t="s">
        <v>149</v>
      </c>
      <c r="E344" s="9">
        <f>SUBTOTAL(9,E338:E343)</f>
        <v>6975</v>
      </c>
      <c r="F344" s="6"/>
      <c r="H344" s="8"/>
    </row>
    <row r="345" spans="1:8" ht="11.25">
      <c r="A345" s="4">
        <v>5181</v>
      </c>
      <c r="B345" s="3" t="s">
        <v>8</v>
      </c>
      <c r="C345" s="3" t="s">
        <v>7</v>
      </c>
      <c r="D345" s="3" t="s">
        <v>150</v>
      </c>
      <c r="E345" s="5">
        <v>2204</v>
      </c>
      <c r="F345" s="6" t="s">
        <v>10</v>
      </c>
      <c r="G345" s="7">
        <v>9.5</v>
      </c>
      <c r="H345" s="8">
        <v>37135</v>
      </c>
    </row>
    <row r="346" spans="1:8" ht="11.25">
      <c r="A346" s="4">
        <v>5181</v>
      </c>
      <c r="B346" s="3" t="s">
        <v>8</v>
      </c>
      <c r="C346" s="3" t="s">
        <v>7</v>
      </c>
      <c r="D346" s="3" t="s">
        <v>150</v>
      </c>
      <c r="E346" s="5">
        <v>1957</v>
      </c>
      <c r="F346" s="6"/>
      <c r="H346" s="8"/>
    </row>
    <row r="347" spans="1:8" ht="11.25">
      <c r="A347" s="4">
        <v>5181</v>
      </c>
      <c r="B347" s="3" t="s">
        <v>8</v>
      </c>
      <c r="C347" s="3" t="s">
        <v>7</v>
      </c>
      <c r="D347" s="3" t="s">
        <v>150</v>
      </c>
      <c r="E347" s="9">
        <v>294.5</v>
      </c>
      <c r="F347" s="6"/>
      <c r="H347" s="8"/>
    </row>
    <row r="348" spans="1:8" ht="11.25">
      <c r="A348" s="4">
        <v>5181</v>
      </c>
      <c r="B348" s="3" t="s">
        <v>8</v>
      </c>
      <c r="C348" s="3" t="s">
        <v>7</v>
      </c>
      <c r="D348" s="3" t="s">
        <v>150</v>
      </c>
      <c r="E348" s="9">
        <v>166.25</v>
      </c>
      <c r="F348" s="6"/>
      <c r="H348" s="8"/>
    </row>
    <row r="349" spans="1:8" ht="11.25">
      <c r="A349" s="4">
        <v>5181</v>
      </c>
      <c r="B349" s="3" t="s">
        <v>8</v>
      </c>
      <c r="C349" s="3" t="s">
        <v>7</v>
      </c>
      <c r="D349" s="3" t="s">
        <v>150</v>
      </c>
      <c r="E349" s="9">
        <v>194.75</v>
      </c>
      <c r="F349" s="6"/>
      <c r="H349" s="8"/>
    </row>
    <row r="350" spans="1:8" ht="11.25">
      <c r="A350" s="4">
        <v>5181</v>
      </c>
      <c r="B350" s="3" t="s">
        <v>8</v>
      </c>
      <c r="C350" s="3" t="s">
        <v>7</v>
      </c>
      <c r="D350" s="3" t="s">
        <v>150</v>
      </c>
      <c r="E350" s="9">
        <v>209</v>
      </c>
      <c r="F350" s="6"/>
      <c r="H350" s="8"/>
    </row>
    <row r="351" spans="1:8" ht="11.25">
      <c r="A351" s="4">
        <v>5181</v>
      </c>
      <c r="B351" s="3" t="s">
        <v>8</v>
      </c>
      <c r="C351" s="3" t="s">
        <v>7</v>
      </c>
      <c r="D351" s="3" t="s">
        <v>150</v>
      </c>
      <c r="E351" s="9">
        <v>209</v>
      </c>
      <c r="F351" s="6"/>
      <c r="H351" s="8"/>
    </row>
    <row r="352" spans="1:8" ht="11.25">
      <c r="A352" s="11" t="s">
        <v>151</v>
      </c>
      <c r="E352" s="9">
        <f>SUBTOTAL(9,E345:E351)</f>
        <v>5234.5</v>
      </c>
      <c r="F352" s="6"/>
      <c r="H352" s="8"/>
    </row>
    <row r="353" spans="1:8" ht="11.25">
      <c r="A353" s="4">
        <v>5182</v>
      </c>
      <c r="B353" s="3" t="s">
        <v>8</v>
      </c>
      <c r="C353" s="3" t="s">
        <v>19</v>
      </c>
      <c r="D353" s="3" t="s">
        <v>152</v>
      </c>
      <c r="E353" s="5">
        <v>2528.76</v>
      </c>
      <c r="F353" s="6" t="s">
        <v>10</v>
      </c>
      <c r="G353" s="7">
        <f>227.5/26</f>
        <v>8.75</v>
      </c>
      <c r="H353" s="8">
        <v>39543</v>
      </c>
    </row>
    <row r="354" spans="1:8" ht="11.25">
      <c r="A354" s="4">
        <v>5182</v>
      </c>
      <c r="B354" s="3" t="s">
        <v>8</v>
      </c>
      <c r="C354" s="3" t="s">
        <v>19</v>
      </c>
      <c r="D354" s="3" t="s">
        <v>152</v>
      </c>
      <c r="E354" s="5">
        <v>4038.14</v>
      </c>
      <c r="F354" s="6"/>
      <c r="H354" s="8"/>
    </row>
    <row r="355" spans="1:8" ht="11.25">
      <c r="A355" s="4">
        <v>5182</v>
      </c>
      <c r="B355" s="3" t="s">
        <v>8</v>
      </c>
      <c r="C355" s="3" t="s">
        <v>19</v>
      </c>
      <c r="D355" s="3" t="s">
        <v>152</v>
      </c>
      <c r="E355" s="9">
        <v>551.25</v>
      </c>
      <c r="F355" s="6"/>
      <c r="H355" s="8"/>
    </row>
    <row r="356" spans="1:8" ht="11.25">
      <c r="A356" s="4">
        <v>5182</v>
      </c>
      <c r="B356" s="3" t="s">
        <v>8</v>
      </c>
      <c r="C356" s="3" t="s">
        <v>19</v>
      </c>
      <c r="D356" s="3" t="s">
        <v>152</v>
      </c>
      <c r="E356" s="9">
        <v>538.13</v>
      </c>
      <c r="F356" s="6"/>
      <c r="H356" s="8"/>
    </row>
    <row r="357" spans="1:8" ht="11.25">
      <c r="A357" s="4">
        <v>5182</v>
      </c>
      <c r="B357" s="3" t="s">
        <v>8</v>
      </c>
      <c r="C357" s="3" t="s">
        <v>19</v>
      </c>
      <c r="D357" s="3" t="s">
        <v>152</v>
      </c>
      <c r="E357" s="9">
        <v>131.25</v>
      </c>
      <c r="F357" s="6"/>
      <c r="H357" s="8"/>
    </row>
    <row r="358" spans="1:8" ht="11.25">
      <c r="A358" s="4">
        <v>5182</v>
      </c>
      <c r="B358" s="3" t="s">
        <v>8</v>
      </c>
      <c r="C358" s="3" t="s">
        <v>19</v>
      </c>
      <c r="D358" s="3" t="s">
        <v>152</v>
      </c>
      <c r="E358" s="9">
        <v>35</v>
      </c>
      <c r="F358" s="6"/>
      <c r="H358" s="8"/>
    </row>
    <row r="359" spans="1:8" ht="11.25">
      <c r="A359" s="11" t="s">
        <v>153</v>
      </c>
      <c r="E359" s="9">
        <f>SUBTOTAL(9,E353:E358)</f>
        <v>7822.53</v>
      </c>
      <c r="F359" s="6"/>
      <c r="H359" s="8"/>
    </row>
    <row r="360" spans="1:8" ht="11.25">
      <c r="A360" s="4">
        <v>5184</v>
      </c>
      <c r="B360" s="3" t="s">
        <v>69</v>
      </c>
      <c r="C360" s="3" t="s">
        <v>19</v>
      </c>
      <c r="D360" s="3" t="s">
        <v>154</v>
      </c>
      <c r="E360" s="5">
        <v>901.01</v>
      </c>
      <c r="F360" s="6" t="s">
        <v>10</v>
      </c>
      <c r="G360" s="7">
        <f>344.5/26</f>
        <v>13.25</v>
      </c>
      <c r="H360" s="8">
        <v>30170</v>
      </c>
    </row>
    <row r="361" spans="1:8" ht="11.25">
      <c r="A361" s="4">
        <v>5184</v>
      </c>
      <c r="B361" s="3" t="s">
        <v>69</v>
      </c>
      <c r="C361" s="3" t="s">
        <v>19</v>
      </c>
      <c r="D361" s="3" t="s">
        <v>154</v>
      </c>
      <c r="E361" s="5">
        <v>1113.01</v>
      </c>
      <c r="F361" s="6"/>
      <c r="H361" s="8"/>
    </row>
    <row r="362" spans="1:8" ht="11.25">
      <c r="A362" s="4">
        <v>5184</v>
      </c>
      <c r="B362" s="3" t="s">
        <v>69</v>
      </c>
      <c r="C362" s="3" t="s">
        <v>19</v>
      </c>
      <c r="D362" s="3" t="s">
        <v>154</v>
      </c>
      <c r="E362" s="9">
        <v>238.5</v>
      </c>
      <c r="F362" s="6"/>
      <c r="H362" s="8"/>
    </row>
    <row r="363" spans="1:8" ht="11.25">
      <c r="A363" s="4">
        <v>5184</v>
      </c>
      <c r="B363" s="3" t="s">
        <v>69</v>
      </c>
      <c r="C363" s="3" t="s">
        <v>19</v>
      </c>
      <c r="D363" s="3" t="s">
        <v>154</v>
      </c>
      <c r="E363" s="9">
        <v>271.63</v>
      </c>
      <c r="F363" s="6"/>
      <c r="H363" s="8"/>
    </row>
    <row r="364" spans="1:8" ht="11.25">
      <c r="A364" s="4">
        <v>5184</v>
      </c>
      <c r="B364" s="3" t="s">
        <v>69</v>
      </c>
      <c r="C364" s="3" t="s">
        <v>19</v>
      </c>
      <c r="D364" s="3" t="s">
        <v>154</v>
      </c>
      <c r="E364" s="9">
        <v>86.13</v>
      </c>
      <c r="F364" s="6"/>
      <c r="H364" s="8"/>
    </row>
    <row r="365" spans="1:8" ht="11.25">
      <c r="A365" s="4">
        <v>5184</v>
      </c>
      <c r="B365" s="3" t="s">
        <v>69</v>
      </c>
      <c r="C365" s="3" t="s">
        <v>19</v>
      </c>
      <c r="D365" s="3" t="s">
        <v>154</v>
      </c>
      <c r="E365" s="9">
        <v>218.63</v>
      </c>
      <c r="F365" s="6"/>
      <c r="H365" s="8"/>
    </row>
    <row r="366" spans="1:8" ht="11.25">
      <c r="A366" s="11" t="s">
        <v>155</v>
      </c>
      <c r="E366" s="9">
        <f>SUBTOTAL(9,E360:E365)</f>
        <v>2828.9100000000003</v>
      </c>
      <c r="F366" s="6"/>
      <c r="H366" s="8"/>
    </row>
    <row r="367" spans="1:8" ht="11.25">
      <c r="A367" s="4">
        <v>5188</v>
      </c>
      <c r="B367" s="3" t="s">
        <v>69</v>
      </c>
      <c r="C367" s="3" t="s">
        <v>19</v>
      </c>
      <c r="D367" s="3" t="s">
        <v>156</v>
      </c>
      <c r="E367" s="5">
        <v>1050.5</v>
      </c>
      <c r="F367" s="6" t="s">
        <v>10</v>
      </c>
      <c r="G367" s="7">
        <v>11</v>
      </c>
      <c r="H367" s="8">
        <v>36966</v>
      </c>
    </row>
    <row r="368" spans="1:8" ht="11.25">
      <c r="A368" s="4">
        <v>5188</v>
      </c>
      <c r="B368" s="3" t="s">
        <v>69</v>
      </c>
      <c r="C368" s="3" t="s">
        <v>19</v>
      </c>
      <c r="D368" s="3" t="s">
        <v>156</v>
      </c>
      <c r="E368" s="5">
        <v>907.5</v>
      </c>
      <c r="F368" s="6"/>
      <c r="H368" s="8"/>
    </row>
    <row r="369" spans="1:8" ht="11.25">
      <c r="A369" s="11" t="s">
        <v>157</v>
      </c>
      <c r="E369" s="5">
        <f>SUBTOTAL(9,E367:E368)</f>
        <v>1958</v>
      </c>
      <c r="F369" s="6"/>
      <c r="H369" s="8"/>
    </row>
    <row r="370" spans="1:8" ht="11.25">
      <c r="A370" s="4">
        <v>5191</v>
      </c>
      <c r="B370" s="3" t="s">
        <v>18</v>
      </c>
      <c r="C370" s="3" t="s">
        <v>12</v>
      </c>
      <c r="D370" s="3" t="s">
        <v>158</v>
      </c>
      <c r="E370" s="5">
        <v>350.75</v>
      </c>
      <c r="F370" s="6" t="s">
        <v>10</v>
      </c>
      <c r="G370" s="7">
        <f>396.5/26</f>
        <v>15.25</v>
      </c>
      <c r="H370" s="8">
        <v>28581</v>
      </c>
    </row>
    <row r="371" spans="1:8" ht="11.25">
      <c r="A371" s="11" t="s">
        <v>159</v>
      </c>
      <c r="E371" s="5">
        <f>SUBTOTAL(9,E370:E370)</f>
        <v>350.75</v>
      </c>
      <c r="F371" s="6"/>
      <c r="H371" s="8"/>
    </row>
    <row r="372" spans="1:8" ht="11.25">
      <c r="A372" s="4">
        <v>5194</v>
      </c>
      <c r="B372" s="3" t="s">
        <v>36</v>
      </c>
      <c r="C372" s="3" t="s">
        <v>19</v>
      </c>
      <c r="D372" s="3" t="s">
        <v>160</v>
      </c>
      <c r="E372" s="5">
        <v>6506.290000000001</v>
      </c>
      <c r="F372" s="6" t="s">
        <v>10</v>
      </c>
      <c r="G372" s="7">
        <v>12.5</v>
      </c>
      <c r="H372" s="8">
        <v>34329</v>
      </c>
    </row>
    <row r="373" spans="1:8" ht="11.25">
      <c r="A373" s="4">
        <v>5194</v>
      </c>
      <c r="B373" s="3" t="s">
        <v>36</v>
      </c>
      <c r="C373" s="3" t="s">
        <v>19</v>
      </c>
      <c r="D373" s="3" t="s">
        <v>160</v>
      </c>
      <c r="E373" s="5">
        <v>3740.65</v>
      </c>
      <c r="F373" s="6"/>
      <c r="H373" s="8"/>
    </row>
    <row r="374" spans="1:8" ht="11.25">
      <c r="A374" s="4">
        <v>5194</v>
      </c>
      <c r="B374" s="3" t="s">
        <v>36</v>
      </c>
      <c r="C374" s="3" t="s">
        <v>19</v>
      </c>
      <c r="D374" s="3" t="s">
        <v>160</v>
      </c>
      <c r="E374" s="9">
        <v>553.13</v>
      </c>
      <c r="F374" s="6"/>
      <c r="H374" s="8"/>
    </row>
    <row r="375" spans="1:8" ht="11.25">
      <c r="A375" s="4">
        <v>5194</v>
      </c>
      <c r="B375" s="3" t="s">
        <v>36</v>
      </c>
      <c r="C375" s="3" t="s">
        <v>19</v>
      </c>
      <c r="D375" s="3" t="s">
        <v>160</v>
      </c>
      <c r="E375" s="9">
        <v>565.63</v>
      </c>
      <c r="F375" s="6"/>
      <c r="H375" s="8"/>
    </row>
    <row r="376" spans="1:8" ht="11.25">
      <c r="A376" s="4">
        <v>5194</v>
      </c>
      <c r="B376" s="3" t="s">
        <v>36</v>
      </c>
      <c r="C376" s="3" t="s">
        <v>19</v>
      </c>
      <c r="D376" s="3" t="s">
        <v>160</v>
      </c>
      <c r="E376" s="9">
        <v>531.25</v>
      </c>
      <c r="F376" s="6"/>
      <c r="H376" s="8"/>
    </row>
    <row r="377" spans="1:8" ht="11.25">
      <c r="A377" s="4">
        <v>5194</v>
      </c>
      <c r="B377" s="3" t="s">
        <v>36</v>
      </c>
      <c r="C377" s="3" t="s">
        <v>19</v>
      </c>
      <c r="D377" s="3" t="s">
        <v>160</v>
      </c>
      <c r="E377" s="9">
        <v>681.25</v>
      </c>
      <c r="F377" s="6"/>
      <c r="H377" s="8"/>
    </row>
    <row r="378" spans="1:8" ht="11.25">
      <c r="A378" s="4">
        <v>5194</v>
      </c>
      <c r="B378" s="3" t="s">
        <v>36</v>
      </c>
      <c r="C378" s="3" t="s">
        <v>19</v>
      </c>
      <c r="D378" s="3" t="s">
        <v>160</v>
      </c>
      <c r="E378" s="9">
        <v>537.5</v>
      </c>
      <c r="F378" s="6"/>
      <c r="H378" s="8"/>
    </row>
    <row r="379" spans="1:8" ht="11.25">
      <c r="A379" s="11" t="s">
        <v>161</v>
      </c>
      <c r="E379" s="9">
        <f>SUBTOTAL(9,E372:E378)</f>
        <v>13115.699999999999</v>
      </c>
      <c r="F379" s="6"/>
      <c r="H379" s="8"/>
    </row>
    <row r="380" spans="1:8" ht="11.25">
      <c r="A380" s="4">
        <v>5199</v>
      </c>
      <c r="B380" s="3" t="s">
        <v>54</v>
      </c>
      <c r="C380" s="3" t="s">
        <v>69</v>
      </c>
      <c r="D380" s="3" t="s">
        <v>162</v>
      </c>
      <c r="E380" s="5">
        <v>798.45</v>
      </c>
      <c r="F380" s="6" t="s">
        <v>10</v>
      </c>
      <c r="G380" s="7">
        <f>474.5/26</f>
        <v>18.25</v>
      </c>
      <c r="H380" s="8">
        <v>28581</v>
      </c>
    </row>
    <row r="381" spans="1:8" ht="11.25">
      <c r="A381" s="4">
        <v>5199</v>
      </c>
      <c r="B381" s="3" t="s">
        <v>54</v>
      </c>
      <c r="C381" s="3" t="s">
        <v>69</v>
      </c>
      <c r="D381" s="3" t="s">
        <v>162</v>
      </c>
      <c r="E381" s="5">
        <v>328.5</v>
      </c>
      <c r="F381" s="6"/>
      <c r="H381" s="8"/>
    </row>
    <row r="382" spans="1:8" ht="11.25">
      <c r="A382" s="4">
        <v>5199</v>
      </c>
      <c r="B382" s="3" t="s">
        <v>54</v>
      </c>
      <c r="C382" s="3" t="s">
        <v>69</v>
      </c>
      <c r="D382" s="3" t="s">
        <v>162</v>
      </c>
      <c r="E382" s="9">
        <v>164.25</v>
      </c>
      <c r="F382" s="6"/>
      <c r="H382" s="8"/>
    </row>
    <row r="383" spans="1:8" ht="11.25">
      <c r="A383" s="4">
        <v>5199</v>
      </c>
      <c r="B383" s="3" t="s">
        <v>54</v>
      </c>
      <c r="C383" s="3" t="s">
        <v>69</v>
      </c>
      <c r="D383" s="3" t="s">
        <v>162</v>
      </c>
      <c r="E383" s="9">
        <v>123.19</v>
      </c>
      <c r="F383" s="6"/>
      <c r="H383" s="8"/>
    </row>
    <row r="384" spans="1:8" ht="11.25">
      <c r="A384" s="4">
        <v>5199</v>
      </c>
      <c r="B384" s="3" t="s">
        <v>54</v>
      </c>
      <c r="C384" s="3" t="s">
        <v>69</v>
      </c>
      <c r="D384" s="3" t="s">
        <v>162</v>
      </c>
      <c r="E384" s="9">
        <v>442.56</v>
      </c>
      <c r="F384" s="6"/>
      <c r="H384" s="8"/>
    </row>
    <row r="385" spans="1:8" ht="11.25">
      <c r="A385" s="4">
        <v>5199</v>
      </c>
      <c r="B385" s="3" t="s">
        <v>54</v>
      </c>
      <c r="C385" s="3" t="s">
        <v>69</v>
      </c>
      <c r="D385" s="3" t="s">
        <v>162</v>
      </c>
      <c r="E385" s="9">
        <v>123.19</v>
      </c>
      <c r="F385" s="6"/>
      <c r="H385" s="8"/>
    </row>
    <row r="386" spans="1:8" ht="11.25">
      <c r="A386" s="4">
        <v>5199</v>
      </c>
      <c r="B386" s="3" t="s">
        <v>54</v>
      </c>
      <c r="C386" s="3" t="s">
        <v>69</v>
      </c>
      <c r="D386" s="3" t="s">
        <v>162</v>
      </c>
      <c r="E386" s="9">
        <v>41.06</v>
      </c>
      <c r="F386" s="6"/>
      <c r="H386" s="8"/>
    </row>
    <row r="387" spans="1:8" ht="11.25">
      <c r="A387" s="11" t="s">
        <v>163</v>
      </c>
      <c r="E387" s="9">
        <f>SUBTOTAL(9,E380:E386)</f>
        <v>2021.2</v>
      </c>
      <c r="F387" s="6"/>
      <c r="H387" s="8"/>
    </row>
    <row r="388" spans="1:8" ht="11.25">
      <c r="A388" s="4">
        <v>5211</v>
      </c>
      <c r="B388" s="3" t="s">
        <v>39</v>
      </c>
      <c r="C388" s="3" t="s">
        <v>19</v>
      </c>
      <c r="D388" s="3" t="s">
        <v>164</v>
      </c>
      <c r="E388" s="5">
        <v>5379.15</v>
      </c>
      <c r="F388" s="6" t="s">
        <v>10</v>
      </c>
      <c r="G388" s="7">
        <v>11.5</v>
      </c>
      <c r="H388" s="8">
        <v>38801</v>
      </c>
    </row>
    <row r="389" spans="1:8" ht="11.25">
      <c r="A389" s="4">
        <v>5211</v>
      </c>
      <c r="B389" s="3" t="s">
        <v>39</v>
      </c>
      <c r="C389" s="3" t="s">
        <v>19</v>
      </c>
      <c r="D389" s="3" t="s">
        <v>164</v>
      </c>
      <c r="E389" s="5">
        <v>828</v>
      </c>
      <c r="F389" s="6"/>
      <c r="H389" s="8"/>
    </row>
    <row r="390" spans="1:8" ht="11.25">
      <c r="A390" s="11" t="s">
        <v>165</v>
      </c>
      <c r="E390" s="5">
        <f>SUBTOTAL(9,E388:E389)</f>
        <v>6207.15</v>
      </c>
      <c r="F390" s="6"/>
      <c r="H390" s="8"/>
    </row>
    <row r="391" spans="1:8" ht="11.25">
      <c r="A391" s="4">
        <v>5212</v>
      </c>
      <c r="B391" s="3" t="s">
        <v>7</v>
      </c>
      <c r="C391" s="3" t="s">
        <v>19</v>
      </c>
      <c r="D391" s="3" t="s">
        <v>166</v>
      </c>
      <c r="E391" s="5">
        <v>1395.65</v>
      </c>
      <c r="F391" s="6" t="s">
        <v>10</v>
      </c>
      <c r="G391" s="7">
        <f>267.8/26</f>
        <v>10.3</v>
      </c>
      <c r="H391" s="8">
        <v>35224</v>
      </c>
    </row>
    <row r="392" spans="1:8" ht="11.25">
      <c r="A392" s="4">
        <v>5212</v>
      </c>
      <c r="B392" s="3" t="s">
        <v>7</v>
      </c>
      <c r="C392" s="3" t="s">
        <v>19</v>
      </c>
      <c r="D392" s="3" t="s">
        <v>166</v>
      </c>
      <c r="E392" s="5">
        <v>1751</v>
      </c>
      <c r="F392" s="6"/>
      <c r="H392" s="8"/>
    </row>
    <row r="393" spans="1:8" ht="11.25">
      <c r="A393" s="4">
        <v>5212</v>
      </c>
      <c r="B393" s="3" t="s">
        <v>7</v>
      </c>
      <c r="C393" s="3" t="s">
        <v>19</v>
      </c>
      <c r="D393" s="3" t="s">
        <v>166</v>
      </c>
      <c r="E393" s="9">
        <v>164.8</v>
      </c>
      <c r="F393" s="6"/>
      <c r="H393" s="8"/>
    </row>
    <row r="394" spans="1:8" ht="11.25">
      <c r="A394" s="4">
        <v>5212</v>
      </c>
      <c r="B394" s="3" t="s">
        <v>7</v>
      </c>
      <c r="C394" s="3" t="s">
        <v>19</v>
      </c>
      <c r="D394" s="3" t="s">
        <v>166</v>
      </c>
      <c r="E394" s="9">
        <v>159.65</v>
      </c>
      <c r="F394" s="6"/>
      <c r="H394" s="8"/>
    </row>
    <row r="395" spans="1:8" ht="11.25">
      <c r="A395" s="4">
        <v>5212</v>
      </c>
      <c r="B395" s="3" t="s">
        <v>7</v>
      </c>
      <c r="C395" s="3" t="s">
        <v>19</v>
      </c>
      <c r="D395" s="3" t="s">
        <v>166</v>
      </c>
      <c r="E395" s="9">
        <v>206</v>
      </c>
      <c r="F395" s="6"/>
      <c r="H395" s="8"/>
    </row>
    <row r="396" spans="1:8" ht="11.25">
      <c r="A396" s="4">
        <v>5212</v>
      </c>
      <c r="B396" s="3" t="s">
        <v>7</v>
      </c>
      <c r="C396" s="3" t="s">
        <v>19</v>
      </c>
      <c r="D396" s="3" t="s">
        <v>166</v>
      </c>
      <c r="E396" s="9">
        <v>185.4</v>
      </c>
      <c r="F396" s="6"/>
      <c r="H396" s="8"/>
    </row>
    <row r="397" spans="1:8" ht="11.25">
      <c r="A397" s="4">
        <v>5212</v>
      </c>
      <c r="B397" s="3" t="s">
        <v>7</v>
      </c>
      <c r="C397" s="3" t="s">
        <v>19</v>
      </c>
      <c r="D397" s="3" t="s">
        <v>166</v>
      </c>
      <c r="E397" s="9">
        <v>185.4</v>
      </c>
      <c r="F397" s="6"/>
      <c r="H397" s="8"/>
    </row>
    <row r="398" spans="1:8" ht="11.25">
      <c r="A398" s="11" t="s">
        <v>167</v>
      </c>
      <c r="E398" s="9">
        <f>SUBTOTAL(9,E391:E397)</f>
        <v>4047.9000000000005</v>
      </c>
      <c r="F398" s="6"/>
      <c r="H398" s="8"/>
    </row>
    <row r="399" spans="1:8" ht="11.25">
      <c r="A399" s="4">
        <v>5213</v>
      </c>
      <c r="B399" s="3" t="s">
        <v>25</v>
      </c>
      <c r="C399" s="3" t="s">
        <v>19</v>
      </c>
      <c r="D399" s="3" t="s">
        <v>168</v>
      </c>
      <c r="E399" s="5">
        <v>3526.4</v>
      </c>
      <c r="F399" s="6" t="s">
        <v>10</v>
      </c>
      <c r="G399" s="7">
        <f>332.8/26</f>
        <v>12.8</v>
      </c>
      <c r="H399" s="8">
        <v>39543</v>
      </c>
    </row>
    <row r="400" spans="1:8" ht="11.25">
      <c r="A400" s="4">
        <v>5213</v>
      </c>
      <c r="B400" s="3" t="s">
        <v>25</v>
      </c>
      <c r="C400" s="3" t="s">
        <v>19</v>
      </c>
      <c r="D400" s="3" t="s">
        <v>168</v>
      </c>
      <c r="E400" s="5">
        <v>2803.2</v>
      </c>
      <c r="F400" s="6"/>
      <c r="H400" s="8"/>
    </row>
    <row r="401" spans="1:8" ht="11.25">
      <c r="A401" s="11" t="s">
        <v>169</v>
      </c>
      <c r="E401" s="5">
        <f>SUBTOTAL(9,E399:E400)</f>
        <v>6329.6</v>
      </c>
      <c r="F401" s="6"/>
      <c r="H401" s="8"/>
    </row>
    <row r="402" spans="1:8" ht="11.25">
      <c r="A402" s="4">
        <v>5214</v>
      </c>
      <c r="B402" s="3" t="s">
        <v>12</v>
      </c>
      <c r="C402" s="3" t="s">
        <v>69</v>
      </c>
      <c r="D402" s="3" t="s">
        <v>170</v>
      </c>
      <c r="E402" s="5">
        <v>2345.25</v>
      </c>
      <c r="F402" s="6" t="s">
        <v>10</v>
      </c>
      <c r="G402" s="7">
        <f>344.5/26</f>
        <v>13.25</v>
      </c>
      <c r="H402" s="8">
        <v>39522</v>
      </c>
    </row>
    <row r="403" spans="1:8" ht="11.25">
      <c r="A403" s="4">
        <v>5214</v>
      </c>
      <c r="B403" s="3" t="s">
        <v>12</v>
      </c>
      <c r="C403" s="3" t="s">
        <v>69</v>
      </c>
      <c r="D403" s="3" t="s">
        <v>170</v>
      </c>
      <c r="E403" s="5">
        <v>2703.01</v>
      </c>
      <c r="F403" s="6"/>
      <c r="H403" s="8"/>
    </row>
    <row r="404" spans="1:8" ht="11.25">
      <c r="A404" s="4">
        <v>5214</v>
      </c>
      <c r="B404" s="3" t="s">
        <v>12</v>
      </c>
      <c r="C404" s="3" t="s">
        <v>69</v>
      </c>
      <c r="D404" s="3" t="s">
        <v>170</v>
      </c>
      <c r="E404" s="9">
        <v>265</v>
      </c>
      <c r="F404" s="6"/>
      <c r="H404" s="8"/>
    </row>
    <row r="405" spans="1:8" ht="11.25">
      <c r="A405" s="4">
        <v>5214</v>
      </c>
      <c r="B405" s="3" t="s">
        <v>12</v>
      </c>
      <c r="C405" s="3" t="s">
        <v>69</v>
      </c>
      <c r="D405" s="3" t="s">
        <v>170</v>
      </c>
      <c r="E405" s="9">
        <v>238.5</v>
      </c>
      <c r="F405" s="6"/>
      <c r="H405" s="8"/>
    </row>
    <row r="406" spans="1:8" ht="11.25">
      <c r="A406" s="4">
        <v>5214</v>
      </c>
      <c r="B406" s="3" t="s">
        <v>12</v>
      </c>
      <c r="C406" s="3" t="s">
        <v>69</v>
      </c>
      <c r="D406" s="3" t="s">
        <v>170</v>
      </c>
      <c r="E406" s="9">
        <v>218.63</v>
      </c>
      <c r="F406" s="6"/>
      <c r="H406" s="8"/>
    </row>
    <row r="407" spans="1:8" ht="11.25">
      <c r="A407" s="4">
        <v>5214</v>
      </c>
      <c r="B407" s="3" t="s">
        <v>12</v>
      </c>
      <c r="C407" s="3" t="s">
        <v>69</v>
      </c>
      <c r="D407" s="3" t="s">
        <v>170</v>
      </c>
      <c r="E407" s="9">
        <v>59.63</v>
      </c>
      <c r="F407" s="6"/>
      <c r="H407" s="8"/>
    </row>
    <row r="408" spans="1:8" ht="11.25">
      <c r="A408" s="11" t="s">
        <v>171</v>
      </c>
      <c r="E408" s="9">
        <f>SUBTOTAL(9,E402:E407)</f>
        <v>5830.02</v>
      </c>
      <c r="F408" s="6"/>
      <c r="H408" s="8"/>
    </row>
    <row r="409" spans="1:8" ht="11.25">
      <c r="A409" s="4">
        <v>5215</v>
      </c>
      <c r="B409" s="3" t="s">
        <v>60</v>
      </c>
      <c r="C409" s="3" t="s">
        <v>19</v>
      </c>
      <c r="D409" s="3" t="s">
        <v>172</v>
      </c>
      <c r="E409" s="5">
        <v>4480.37</v>
      </c>
      <c r="F409" s="6" t="s">
        <v>10</v>
      </c>
      <c r="G409" s="7">
        <f>326.3/26</f>
        <v>12.55</v>
      </c>
      <c r="H409" s="8">
        <v>39016</v>
      </c>
    </row>
    <row r="410" spans="1:8" ht="11.25">
      <c r="A410" s="4">
        <v>5215</v>
      </c>
      <c r="B410" s="3" t="s">
        <v>60</v>
      </c>
      <c r="C410" s="3" t="s">
        <v>19</v>
      </c>
      <c r="D410" s="3" t="s">
        <v>172</v>
      </c>
      <c r="E410" s="5">
        <v>3062.2</v>
      </c>
      <c r="F410" s="6"/>
      <c r="H410" s="8"/>
    </row>
    <row r="411" spans="1:8" ht="11.25">
      <c r="A411" s="4">
        <v>5215</v>
      </c>
      <c r="B411" s="3" t="s">
        <v>60</v>
      </c>
      <c r="C411" s="3" t="s">
        <v>19</v>
      </c>
      <c r="D411" s="3" t="s">
        <v>172</v>
      </c>
      <c r="E411" s="9">
        <v>376.5</v>
      </c>
      <c r="F411" s="6"/>
      <c r="H411" s="8"/>
    </row>
    <row r="412" spans="1:8" ht="11.25">
      <c r="A412" s="4">
        <v>5215</v>
      </c>
      <c r="B412" s="3" t="s">
        <v>60</v>
      </c>
      <c r="C412" s="3" t="s">
        <v>19</v>
      </c>
      <c r="D412" s="3" t="s">
        <v>172</v>
      </c>
      <c r="E412" s="9">
        <v>370.23</v>
      </c>
      <c r="F412" s="6"/>
      <c r="H412" s="8"/>
    </row>
    <row r="413" spans="1:8" ht="11.25">
      <c r="A413" s="4">
        <v>5215</v>
      </c>
      <c r="B413" s="3" t="s">
        <v>60</v>
      </c>
      <c r="C413" s="3" t="s">
        <v>19</v>
      </c>
      <c r="D413" s="3" t="s">
        <v>172</v>
      </c>
      <c r="E413" s="9">
        <v>282.38</v>
      </c>
      <c r="F413" s="6"/>
      <c r="H413" s="8"/>
    </row>
    <row r="414" spans="1:8" ht="11.25">
      <c r="A414" s="4">
        <v>5215</v>
      </c>
      <c r="B414" s="3" t="s">
        <v>60</v>
      </c>
      <c r="C414" s="3" t="s">
        <v>19</v>
      </c>
      <c r="D414" s="3" t="s">
        <v>172</v>
      </c>
      <c r="E414" s="9">
        <v>125.5</v>
      </c>
      <c r="F414" s="6"/>
      <c r="H414" s="8"/>
    </row>
    <row r="415" spans="1:8" ht="11.25">
      <c r="A415" s="11" t="s">
        <v>173</v>
      </c>
      <c r="E415" s="9">
        <f>SUBTOTAL(9,E409:E414)</f>
        <v>8697.179999999998</v>
      </c>
      <c r="F415" s="6"/>
      <c r="H415" s="8"/>
    </row>
    <row r="416" spans="1:8" ht="11.25">
      <c r="A416" s="4">
        <v>5217</v>
      </c>
      <c r="B416" s="3" t="s">
        <v>25</v>
      </c>
      <c r="C416" s="3" t="s">
        <v>19</v>
      </c>
      <c r="D416" s="3" t="s">
        <v>174</v>
      </c>
      <c r="E416" s="5">
        <v>7383.02</v>
      </c>
      <c r="F416" s="6" t="s">
        <v>10</v>
      </c>
      <c r="G416" s="7">
        <f>448.5/26</f>
        <v>17.25</v>
      </c>
      <c r="H416" s="8">
        <v>34979</v>
      </c>
    </row>
    <row r="417" spans="1:8" ht="11.25">
      <c r="A417" s="4">
        <v>5217</v>
      </c>
      <c r="B417" s="3" t="s">
        <v>25</v>
      </c>
      <c r="C417" s="3" t="s">
        <v>19</v>
      </c>
      <c r="D417" s="3" t="s">
        <v>174</v>
      </c>
      <c r="E417" s="5">
        <v>3419.83</v>
      </c>
      <c r="F417" s="6"/>
      <c r="H417" s="8"/>
    </row>
    <row r="418" spans="1:8" ht="11.25">
      <c r="A418" s="4">
        <v>5217</v>
      </c>
      <c r="B418" s="3" t="s">
        <v>25</v>
      </c>
      <c r="C418" s="3" t="s">
        <v>19</v>
      </c>
      <c r="D418" s="3" t="s">
        <v>174</v>
      </c>
      <c r="E418" s="9">
        <v>858.19</v>
      </c>
      <c r="F418" s="6"/>
      <c r="H418" s="8"/>
    </row>
    <row r="419" spans="1:8" ht="11.25">
      <c r="A419" s="4">
        <v>5217</v>
      </c>
      <c r="B419" s="3" t="s">
        <v>25</v>
      </c>
      <c r="C419" s="3" t="s">
        <v>19</v>
      </c>
      <c r="D419" s="3" t="s">
        <v>174</v>
      </c>
      <c r="E419" s="9">
        <v>767.63</v>
      </c>
      <c r="F419" s="6"/>
      <c r="H419" s="8"/>
    </row>
    <row r="420" spans="1:8" ht="11.25">
      <c r="A420" s="4">
        <v>5217</v>
      </c>
      <c r="B420" s="3" t="s">
        <v>25</v>
      </c>
      <c r="C420" s="3" t="s">
        <v>19</v>
      </c>
      <c r="D420" s="3" t="s">
        <v>174</v>
      </c>
      <c r="E420" s="9">
        <v>746.06</v>
      </c>
      <c r="F420" s="6"/>
      <c r="H420" s="8"/>
    </row>
    <row r="421" spans="1:8" ht="11.25">
      <c r="A421" s="4">
        <v>5217</v>
      </c>
      <c r="B421" s="3" t="s">
        <v>25</v>
      </c>
      <c r="C421" s="3" t="s">
        <v>19</v>
      </c>
      <c r="D421" s="3" t="s">
        <v>174</v>
      </c>
      <c r="E421" s="9">
        <v>897</v>
      </c>
      <c r="F421" s="6"/>
      <c r="H421" s="8"/>
    </row>
    <row r="422" spans="1:8" ht="11.25">
      <c r="A422" s="4">
        <v>5217</v>
      </c>
      <c r="B422" s="3" t="s">
        <v>25</v>
      </c>
      <c r="C422" s="3" t="s">
        <v>19</v>
      </c>
      <c r="D422" s="3" t="s">
        <v>174</v>
      </c>
      <c r="E422" s="9">
        <v>638.25</v>
      </c>
      <c r="F422" s="6"/>
      <c r="H422" s="8"/>
    </row>
    <row r="423" spans="1:8" ht="11.25">
      <c r="A423" s="11" t="s">
        <v>175</v>
      </c>
      <c r="E423" s="9">
        <f>SUBTOTAL(9,E416:E422)</f>
        <v>14709.98</v>
      </c>
      <c r="F423" s="6"/>
      <c r="H423" s="8"/>
    </row>
    <row r="424" spans="1:8" ht="11.25">
      <c r="A424" s="4">
        <v>5218</v>
      </c>
      <c r="B424" s="3" t="s">
        <v>54</v>
      </c>
      <c r="C424" s="3" t="s">
        <v>19</v>
      </c>
      <c r="D424" s="3" t="s">
        <v>176</v>
      </c>
      <c r="E424" s="5">
        <v>1774.82</v>
      </c>
      <c r="F424" s="6" t="s">
        <v>10</v>
      </c>
      <c r="G424" s="7">
        <f>474.5/26</f>
        <v>18.25</v>
      </c>
      <c r="H424" s="8">
        <v>29743</v>
      </c>
    </row>
    <row r="425" spans="1:8" ht="11.25">
      <c r="A425" s="4">
        <v>5218</v>
      </c>
      <c r="B425" s="3" t="s">
        <v>54</v>
      </c>
      <c r="C425" s="3" t="s">
        <v>19</v>
      </c>
      <c r="D425" s="3" t="s">
        <v>176</v>
      </c>
      <c r="E425" s="5">
        <v>561.2</v>
      </c>
      <c r="F425" s="6"/>
      <c r="H425" s="8"/>
    </row>
    <row r="426" spans="1:8" ht="11.25">
      <c r="A426" s="4">
        <v>5218</v>
      </c>
      <c r="B426" s="3" t="s">
        <v>54</v>
      </c>
      <c r="C426" s="3" t="s">
        <v>19</v>
      </c>
      <c r="D426" s="3" t="s">
        <v>176</v>
      </c>
      <c r="E426" s="9">
        <v>305.69</v>
      </c>
      <c r="F426" s="6"/>
      <c r="H426" s="8"/>
    </row>
    <row r="427" spans="1:8" ht="11.25">
      <c r="A427" s="4">
        <v>5218</v>
      </c>
      <c r="B427" s="3" t="s">
        <v>54</v>
      </c>
      <c r="C427" s="3" t="s">
        <v>19</v>
      </c>
      <c r="D427" s="3" t="s">
        <v>176</v>
      </c>
      <c r="E427" s="9">
        <v>447.13</v>
      </c>
      <c r="F427" s="6"/>
      <c r="H427" s="8"/>
    </row>
    <row r="428" spans="1:8" ht="11.25">
      <c r="A428" s="4">
        <v>5218</v>
      </c>
      <c r="B428" s="3" t="s">
        <v>54</v>
      </c>
      <c r="C428" s="3" t="s">
        <v>19</v>
      </c>
      <c r="D428" s="3" t="s">
        <v>176</v>
      </c>
      <c r="E428" s="9">
        <v>438</v>
      </c>
      <c r="F428" s="6"/>
      <c r="H428" s="8"/>
    </row>
    <row r="429" spans="1:8" ht="11.25">
      <c r="A429" s="4">
        <v>5218</v>
      </c>
      <c r="B429" s="3" t="s">
        <v>54</v>
      </c>
      <c r="C429" s="3" t="s">
        <v>19</v>
      </c>
      <c r="D429" s="3" t="s">
        <v>176</v>
      </c>
      <c r="E429" s="9">
        <v>383.25</v>
      </c>
      <c r="F429" s="6"/>
      <c r="H429" s="8"/>
    </row>
    <row r="430" spans="1:8" ht="11.25">
      <c r="A430" s="11" t="s">
        <v>177</v>
      </c>
      <c r="E430" s="9">
        <f>SUBTOTAL(9,E424:E429)</f>
        <v>3910.09</v>
      </c>
      <c r="F430" s="6"/>
      <c r="H430" s="8"/>
    </row>
    <row r="431" spans="1:8" ht="11.25">
      <c r="A431" s="4">
        <v>5225</v>
      </c>
      <c r="B431" s="3" t="s">
        <v>7</v>
      </c>
      <c r="C431" s="3" t="s">
        <v>19</v>
      </c>
      <c r="D431" s="3" t="s">
        <v>178</v>
      </c>
      <c r="E431" s="5">
        <v>406.88</v>
      </c>
      <c r="F431" s="6" t="s">
        <v>10</v>
      </c>
      <c r="G431" s="7">
        <f>201.5/26</f>
        <v>7.75</v>
      </c>
      <c r="H431" s="8">
        <v>35042</v>
      </c>
    </row>
    <row r="432" spans="1:8" ht="11.25">
      <c r="A432" s="4">
        <v>5225</v>
      </c>
      <c r="B432" s="3" t="s">
        <v>7</v>
      </c>
      <c r="C432" s="3" t="s">
        <v>19</v>
      </c>
      <c r="D432" s="3" t="s">
        <v>178</v>
      </c>
      <c r="E432" s="5">
        <v>732.38</v>
      </c>
      <c r="F432" s="6"/>
      <c r="H432" s="8"/>
    </row>
    <row r="433" spans="1:8" ht="11.25">
      <c r="A433" s="4">
        <v>5225</v>
      </c>
      <c r="B433" s="3" t="s">
        <v>7</v>
      </c>
      <c r="C433" s="3" t="s">
        <v>19</v>
      </c>
      <c r="D433" s="3" t="s">
        <v>178</v>
      </c>
      <c r="E433" s="9">
        <v>23.25</v>
      </c>
      <c r="F433" s="6"/>
      <c r="H433" s="8"/>
    </row>
    <row r="434" spans="1:8" ht="11.25">
      <c r="A434" s="4">
        <v>5225</v>
      </c>
      <c r="B434" s="3" t="s">
        <v>7</v>
      </c>
      <c r="C434" s="3" t="s">
        <v>19</v>
      </c>
      <c r="D434" s="3" t="s">
        <v>178</v>
      </c>
      <c r="E434" s="9">
        <v>42.63</v>
      </c>
      <c r="F434" s="6"/>
      <c r="H434" s="8"/>
    </row>
    <row r="435" spans="1:8" ht="11.25">
      <c r="A435" s="4">
        <v>5225</v>
      </c>
      <c r="B435" s="3" t="s">
        <v>7</v>
      </c>
      <c r="C435" s="3" t="s">
        <v>19</v>
      </c>
      <c r="D435" s="3" t="s">
        <v>178</v>
      </c>
      <c r="E435" s="9">
        <v>38.75</v>
      </c>
      <c r="F435" s="6"/>
      <c r="H435" s="8"/>
    </row>
    <row r="436" spans="1:8" ht="11.25">
      <c r="A436" s="11" t="s">
        <v>179</v>
      </c>
      <c r="E436" s="9">
        <f>SUBTOTAL(9,E431:E435)</f>
        <v>1243.89</v>
      </c>
      <c r="F436" s="6"/>
      <c r="H436" s="8"/>
    </row>
    <row r="437" spans="1:8" ht="11.25">
      <c r="A437" s="4">
        <v>5226</v>
      </c>
      <c r="B437" s="3" t="s">
        <v>54</v>
      </c>
      <c r="C437" s="3" t="s">
        <v>19</v>
      </c>
      <c r="D437" s="3" t="s">
        <v>180</v>
      </c>
      <c r="E437" s="5">
        <v>2373.9</v>
      </c>
      <c r="F437" s="6" t="s">
        <v>10</v>
      </c>
      <c r="G437" s="7">
        <f>319.8/26</f>
        <v>12.3</v>
      </c>
      <c r="H437" s="8">
        <v>39193</v>
      </c>
    </row>
    <row r="438" spans="1:8" ht="11.25">
      <c r="A438" s="4">
        <v>5226</v>
      </c>
      <c r="B438" s="3" t="s">
        <v>54</v>
      </c>
      <c r="C438" s="3" t="s">
        <v>19</v>
      </c>
      <c r="D438" s="3" t="s">
        <v>180</v>
      </c>
      <c r="E438" s="5">
        <v>2669.1</v>
      </c>
      <c r="F438" s="6"/>
      <c r="H438" s="8"/>
    </row>
    <row r="439" spans="1:8" ht="11.25">
      <c r="A439" s="4">
        <v>5226</v>
      </c>
      <c r="B439" s="3" t="s">
        <v>54</v>
      </c>
      <c r="C439" s="3" t="s">
        <v>19</v>
      </c>
      <c r="D439" s="3" t="s">
        <v>180</v>
      </c>
      <c r="E439" s="9">
        <v>504.3</v>
      </c>
      <c r="F439" s="6"/>
      <c r="H439" s="8"/>
    </row>
    <row r="440" spans="1:8" ht="11.25">
      <c r="A440" s="4">
        <v>5226</v>
      </c>
      <c r="B440" s="3" t="s">
        <v>54</v>
      </c>
      <c r="C440" s="3" t="s">
        <v>19</v>
      </c>
      <c r="D440" s="3" t="s">
        <v>180</v>
      </c>
      <c r="E440" s="9">
        <v>325.95</v>
      </c>
      <c r="F440" s="6"/>
      <c r="H440" s="8"/>
    </row>
    <row r="441" spans="1:8" ht="11.25">
      <c r="A441" s="4">
        <v>5226</v>
      </c>
      <c r="B441" s="3" t="s">
        <v>54</v>
      </c>
      <c r="C441" s="3" t="s">
        <v>19</v>
      </c>
      <c r="D441" s="3" t="s">
        <v>180</v>
      </c>
      <c r="E441" s="9">
        <v>350.55</v>
      </c>
      <c r="F441" s="6"/>
      <c r="H441" s="8"/>
    </row>
    <row r="442" spans="1:8" ht="11.25">
      <c r="A442" s="4">
        <v>5226</v>
      </c>
      <c r="B442" s="3" t="s">
        <v>54</v>
      </c>
      <c r="C442" s="3" t="s">
        <v>19</v>
      </c>
      <c r="D442" s="3" t="s">
        <v>180</v>
      </c>
      <c r="E442" s="9">
        <v>190.65</v>
      </c>
      <c r="F442" s="6"/>
      <c r="H442" s="8"/>
    </row>
    <row r="443" spans="1:8" ht="11.25">
      <c r="A443" s="4">
        <v>5226</v>
      </c>
      <c r="B443" s="3" t="s">
        <v>54</v>
      </c>
      <c r="C443" s="3" t="s">
        <v>19</v>
      </c>
      <c r="D443" s="3" t="s">
        <v>180</v>
      </c>
      <c r="E443" s="9">
        <v>116.85</v>
      </c>
      <c r="F443" s="6"/>
      <c r="H443" s="8"/>
    </row>
    <row r="444" spans="1:8" ht="11.25">
      <c r="A444" s="11" t="s">
        <v>181</v>
      </c>
      <c r="E444" s="9">
        <f>SUBTOTAL(9,E437:E443)</f>
        <v>6531.3</v>
      </c>
      <c r="F444" s="6"/>
      <c r="H444" s="8"/>
    </row>
    <row r="445" spans="1:8" ht="11.25">
      <c r="A445" s="4">
        <v>5231</v>
      </c>
      <c r="B445" s="3" t="s">
        <v>12</v>
      </c>
      <c r="C445" s="3" t="s">
        <v>69</v>
      </c>
      <c r="D445" s="3" t="s">
        <v>182</v>
      </c>
      <c r="E445" s="5">
        <v>10221</v>
      </c>
      <c r="F445" s="6" t="s">
        <v>33</v>
      </c>
      <c r="G445" s="7">
        <v>12</v>
      </c>
      <c r="H445" s="8">
        <v>39725</v>
      </c>
    </row>
    <row r="446" spans="1:8" ht="11.25">
      <c r="A446" s="4">
        <v>5231</v>
      </c>
      <c r="B446" s="3" t="s">
        <v>12</v>
      </c>
      <c r="C446" s="3" t="s">
        <v>69</v>
      </c>
      <c r="D446" s="3" t="s">
        <v>182</v>
      </c>
      <c r="E446" s="5">
        <v>252</v>
      </c>
      <c r="F446" s="6"/>
      <c r="H446" s="8"/>
    </row>
    <row r="447" spans="1:8" ht="11.25">
      <c r="A447" s="4">
        <v>5231</v>
      </c>
      <c r="B447" s="3" t="s">
        <v>12</v>
      </c>
      <c r="C447" s="3" t="s">
        <v>69</v>
      </c>
      <c r="D447" s="3" t="s">
        <v>182</v>
      </c>
      <c r="E447" s="9">
        <v>72</v>
      </c>
      <c r="F447" s="6"/>
      <c r="H447" s="8"/>
    </row>
    <row r="448" spans="1:8" ht="11.25">
      <c r="A448" s="4">
        <v>5231</v>
      </c>
      <c r="B448" s="3" t="s">
        <v>12</v>
      </c>
      <c r="C448" s="3" t="s">
        <v>69</v>
      </c>
      <c r="D448" s="3" t="s">
        <v>182</v>
      </c>
      <c r="E448" s="9">
        <v>789</v>
      </c>
      <c r="F448" s="6"/>
      <c r="H448" s="8"/>
    </row>
    <row r="449" spans="1:8" ht="11.25">
      <c r="A449" s="4">
        <v>5231</v>
      </c>
      <c r="B449" s="3" t="s">
        <v>12</v>
      </c>
      <c r="C449" s="3" t="s">
        <v>69</v>
      </c>
      <c r="D449" s="3" t="s">
        <v>182</v>
      </c>
      <c r="E449" s="9">
        <v>723</v>
      </c>
      <c r="F449" s="6"/>
      <c r="H449" s="8"/>
    </row>
    <row r="450" spans="1:8" ht="11.25">
      <c r="A450" s="11" t="s">
        <v>183</v>
      </c>
      <c r="E450" s="9">
        <f>SUBTOTAL(9,E445:E449)</f>
        <v>12057</v>
      </c>
      <c r="F450" s="6"/>
      <c r="H450" s="8"/>
    </row>
    <row r="451" spans="1:8" ht="11.25">
      <c r="A451" s="4">
        <v>5243</v>
      </c>
      <c r="B451" s="3" t="s">
        <v>12</v>
      </c>
      <c r="C451" s="3" t="s">
        <v>19</v>
      </c>
      <c r="D451" s="3" t="s">
        <v>184</v>
      </c>
      <c r="E451" s="5">
        <v>1425</v>
      </c>
      <c r="F451" s="6" t="s">
        <v>10</v>
      </c>
      <c r="G451" s="7">
        <v>10</v>
      </c>
      <c r="H451" s="8">
        <v>35552</v>
      </c>
    </row>
    <row r="452" spans="1:8" ht="11.25">
      <c r="A452" s="11" t="s">
        <v>185</v>
      </c>
      <c r="E452" s="5">
        <f>SUBTOTAL(9,E451:E451)</f>
        <v>1425</v>
      </c>
      <c r="F452" s="6"/>
      <c r="H452" s="8"/>
    </row>
    <row r="453" spans="1:8" ht="11.25">
      <c r="A453" s="4">
        <v>5244</v>
      </c>
      <c r="B453" s="3" t="s">
        <v>60</v>
      </c>
      <c r="C453" s="3" t="s">
        <v>35</v>
      </c>
      <c r="D453" s="3" t="s">
        <v>186</v>
      </c>
      <c r="E453" s="5">
        <v>2000</v>
      </c>
      <c r="F453" s="6" t="s">
        <v>10</v>
      </c>
      <c r="G453" s="7">
        <v>12.5</v>
      </c>
      <c r="H453" s="8">
        <v>39557</v>
      </c>
    </row>
    <row r="454" spans="1:8" ht="11.25">
      <c r="A454" s="4">
        <v>5244</v>
      </c>
      <c r="B454" s="3" t="s">
        <v>60</v>
      </c>
      <c r="C454" s="3" t="s">
        <v>35</v>
      </c>
      <c r="D454" s="3" t="s">
        <v>186</v>
      </c>
      <c r="E454" s="5">
        <v>3437.5</v>
      </c>
      <c r="F454" s="6"/>
      <c r="H454" s="8"/>
    </row>
    <row r="455" spans="1:8" ht="11.25">
      <c r="A455" s="4">
        <v>5244</v>
      </c>
      <c r="B455" s="3" t="s">
        <v>60</v>
      </c>
      <c r="C455" s="3" t="s">
        <v>35</v>
      </c>
      <c r="D455" s="3" t="s">
        <v>186</v>
      </c>
      <c r="E455" s="9">
        <v>500</v>
      </c>
      <c r="F455" s="6"/>
      <c r="H455" s="8"/>
    </row>
    <row r="456" spans="1:8" ht="11.25">
      <c r="A456" s="4">
        <v>5244</v>
      </c>
      <c r="B456" s="3" t="s">
        <v>60</v>
      </c>
      <c r="C456" s="3" t="s">
        <v>35</v>
      </c>
      <c r="D456" s="3" t="s">
        <v>186</v>
      </c>
      <c r="E456" s="9">
        <v>500</v>
      </c>
      <c r="F456" s="6"/>
      <c r="H456" s="8"/>
    </row>
    <row r="457" spans="1:8" ht="11.25">
      <c r="A457" s="4">
        <v>5244</v>
      </c>
      <c r="B457" s="3" t="s">
        <v>60</v>
      </c>
      <c r="C457" s="3" t="s">
        <v>35</v>
      </c>
      <c r="D457" s="3" t="s">
        <v>186</v>
      </c>
      <c r="E457" s="9">
        <v>500</v>
      </c>
      <c r="F457" s="6"/>
      <c r="H457" s="8"/>
    </row>
    <row r="458" spans="1:8" ht="11.25">
      <c r="A458" s="4">
        <v>5244</v>
      </c>
      <c r="B458" s="3" t="s">
        <v>60</v>
      </c>
      <c r="C458" s="3" t="s">
        <v>35</v>
      </c>
      <c r="D458" s="3" t="s">
        <v>186</v>
      </c>
      <c r="E458" s="9">
        <v>500</v>
      </c>
      <c r="F458" s="6"/>
      <c r="H458" s="8"/>
    </row>
    <row r="459" spans="1:8" ht="11.25">
      <c r="A459" s="4">
        <v>5244</v>
      </c>
      <c r="B459" s="3" t="s">
        <v>60</v>
      </c>
      <c r="C459" s="3" t="s">
        <v>35</v>
      </c>
      <c r="D459" s="3" t="s">
        <v>186</v>
      </c>
      <c r="E459" s="9">
        <v>437.5</v>
      </c>
      <c r="F459" s="6"/>
      <c r="H459" s="8"/>
    </row>
    <row r="460" spans="1:8" ht="11.25">
      <c r="A460" s="11" t="s">
        <v>187</v>
      </c>
      <c r="E460" s="9">
        <f>SUBTOTAL(9,E453:E459)</f>
        <v>7875</v>
      </c>
      <c r="F460" s="6"/>
      <c r="H460" s="8"/>
    </row>
    <row r="461" spans="1:8" ht="11.25">
      <c r="A461" s="4">
        <v>5248</v>
      </c>
      <c r="B461" s="3" t="s">
        <v>36</v>
      </c>
      <c r="C461" s="3" t="s">
        <v>19</v>
      </c>
      <c r="D461" s="3" t="s">
        <v>188</v>
      </c>
      <c r="E461" s="5">
        <v>1480.01</v>
      </c>
      <c r="F461" s="6" t="s">
        <v>10</v>
      </c>
      <c r="G461" s="7">
        <f>240.5/26</f>
        <v>9.25</v>
      </c>
      <c r="H461" s="8">
        <v>39543</v>
      </c>
    </row>
    <row r="462" spans="1:8" ht="11.25">
      <c r="A462" s="4">
        <v>5248</v>
      </c>
      <c r="B462" s="3" t="s">
        <v>36</v>
      </c>
      <c r="C462" s="3" t="s">
        <v>19</v>
      </c>
      <c r="D462" s="3" t="s">
        <v>188</v>
      </c>
      <c r="E462" s="5">
        <v>2673.26</v>
      </c>
      <c r="F462" s="6"/>
      <c r="H462" s="8"/>
    </row>
    <row r="463" spans="1:8" ht="11.25">
      <c r="A463" s="4">
        <v>5248</v>
      </c>
      <c r="B463" s="3" t="s">
        <v>36</v>
      </c>
      <c r="C463" s="3" t="s">
        <v>19</v>
      </c>
      <c r="D463" s="3" t="s">
        <v>188</v>
      </c>
      <c r="E463" s="9">
        <v>333</v>
      </c>
      <c r="F463" s="6"/>
      <c r="H463" s="8"/>
    </row>
    <row r="464" spans="1:8" ht="11.25">
      <c r="A464" s="4">
        <v>5248</v>
      </c>
      <c r="B464" s="3" t="s">
        <v>36</v>
      </c>
      <c r="C464" s="3" t="s">
        <v>19</v>
      </c>
      <c r="D464" s="3" t="s">
        <v>188</v>
      </c>
      <c r="E464" s="9">
        <v>328.38</v>
      </c>
      <c r="F464" s="6"/>
      <c r="H464" s="8"/>
    </row>
    <row r="465" spans="1:8" ht="11.25">
      <c r="A465" s="4">
        <v>5248</v>
      </c>
      <c r="B465" s="3" t="s">
        <v>36</v>
      </c>
      <c r="C465" s="3" t="s">
        <v>19</v>
      </c>
      <c r="D465" s="3" t="s">
        <v>188</v>
      </c>
      <c r="E465" s="9">
        <v>277.5</v>
      </c>
      <c r="F465" s="6"/>
      <c r="H465" s="8"/>
    </row>
    <row r="466" spans="1:8" ht="11.25">
      <c r="A466" s="4">
        <v>5248</v>
      </c>
      <c r="B466" s="3" t="s">
        <v>36</v>
      </c>
      <c r="C466" s="3" t="s">
        <v>19</v>
      </c>
      <c r="D466" s="3" t="s">
        <v>188</v>
      </c>
      <c r="E466" s="9">
        <v>286.75</v>
      </c>
      <c r="F466" s="6"/>
      <c r="H466" s="8"/>
    </row>
    <row r="467" spans="1:8" ht="11.25">
      <c r="A467" s="11" t="s">
        <v>189</v>
      </c>
      <c r="E467" s="9">
        <f>SUBTOTAL(9,E461:E466)</f>
        <v>5378.900000000001</v>
      </c>
      <c r="F467" s="6"/>
      <c r="H467" s="8"/>
    </row>
    <row r="468" spans="1:8" ht="11.25">
      <c r="A468" s="4">
        <v>5265</v>
      </c>
      <c r="B468" s="3" t="s">
        <v>39</v>
      </c>
      <c r="C468" s="3" t="s">
        <v>60</v>
      </c>
      <c r="D468" s="3" t="s">
        <v>190</v>
      </c>
      <c r="E468" s="5">
        <v>3384</v>
      </c>
      <c r="F468" s="6" t="s">
        <v>10</v>
      </c>
      <c r="G468" s="7">
        <v>9</v>
      </c>
      <c r="H468" s="8">
        <v>35971</v>
      </c>
    </row>
    <row r="469" spans="1:8" ht="11.25">
      <c r="A469" s="4">
        <v>5265</v>
      </c>
      <c r="B469" s="3" t="s">
        <v>39</v>
      </c>
      <c r="C469" s="3" t="s">
        <v>60</v>
      </c>
      <c r="D469" s="3" t="s">
        <v>190</v>
      </c>
      <c r="E469" s="5">
        <v>2727</v>
      </c>
      <c r="F469" s="6"/>
      <c r="H469" s="8"/>
    </row>
    <row r="470" spans="1:8" ht="11.25">
      <c r="A470" s="4">
        <v>5265</v>
      </c>
      <c r="B470" s="3" t="s">
        <v>39</v>
      </c>
      <c r="C470" s="3" t="s">
        <v>60</v>
      </c>
      <c r="D470" s="3" t="s">
        <v>190</v>
      </c>
      <c r="E470" s="9">
        <v>378</v>
      </c>
      <c r="F470" s="6"/>
      <c r="H470" s="8"/>
    </row>
    <row r="471" spans="1:8" ht="11.25">
      <c r="A471" s="4">
        <v>5265</v>
      </c>
      <c r="B471" s="3" t="s">
        <v>39</v>
      </c>
      <c r="C471" s="3" t="s">
        <v>60</v>
      </c>
      <c r="D471" s="3" t="s">
        <v>190</v>
      </c>
      <c r="E471" s="9">
        <v>247.5</v>
      </c>
      <c r="F471" s="6"/>
      <c r="H471" s="8"/>
    </row>
    <row r="472" spans="1:8" ht="11.25">
      <c r="A472" s="4">
        <v>5265</v>
      </c>
      <c r="B472" s="3" t="s">
        <v>39</v>
      </c>
      <c r="C472" s="3" t="s">
        <v>60</v>
      </c>
      <c r="D472" s="3" t="s">
        <v>190</v>
      </c>
      <c r="E472" s="9">
        <v>288</v>
      </c>
      <c r="F472" s="6"/>
      <c r="H472" s="8"/>
    </row>
    <row r="473" spans="1:8" ht="11.25">
      <c r="A473" s="4">
        <v>5265</v>
      </c>
      <c r="B473" s="3" t="s">
        <v>39</v>
      </c>
      <c r="C473" s="3" t="s">
        <v>60</v>
      </c>
      <c r="D473" s="3" t="s">
        <v>190</v>
      </c>
      <c r="E473" s="9">
        <v>121.5</v>
      </c>
      <c r="F473" s="6"/>
      <c r="H473" s="8"/>
    </row>
    <row r="474" spans="1:8" ht="11.25">
      <c r="A474" s="4">
        <v>5265</v>
      </c>
      <c r="B474" s="3" t="s">
        <v>39</v>
      </c>
      <c r="C474" s="3" t="s">
        <v>60</v>
      </c>
      <c r="D474" s="3" t="s">
        <v>190</v>
      </c>
      <c r="E474" s="9">
        <v>220.5</v>
      </c>
      <c r="F474" s="6"/>
      <c r="H474" s="8"/>
    </row>
    <row r="475" spans="1:8" ht="11.25">
      <c r="A475" s="11" t="s">
        <v>191</v>
      </c>
      <c r="E475" s="9">
        <f>SUBTOTAL(9,E468:E474)</f>
        <v>7366.5</v>
      </c>
      <c r="F475" s="6"/>
      <c r="H475" s="8"/>
    </row>
    <row r="476" spans="1:8" ht="11.25">
      <c r="A476" s="4">
        <v>7704</v>
      </c>
      <c r="B476" s="3" t="s">
        <v>73</v>
      </c>
      <c r="C476" s="3" t="s">
        <v>25</v>
      </c>
      <c r="D476" s="3" t="s">
        <v>192</v>
      </c>
      <c r="E476" s="5">
        <v>3429.5</v>
      </c>
      <c r="F476" s="6" t="s">
        <v>10</v>
      </c>
      <c r="G476" s="7">
        <v>9.5</v>
      </c>
      <c r="H476" s="8">
        <v>37429</v>
      </c>
    </row>
    <row r="477" spans="1:8" ht="11.25">
      <c r="A477" s="4">
        <v>7704</v>
      </c>
      <c r="B477" s="3" t="s">
        <v>73</v>
      </c>
      <c r="C477" s="3" t="s">
        <v>25</v>
      </c>
      <c r="D477" s="3" t="s">
        <v>192</v>
      </c>
      <c r="E477" s="5">
        <v>3244.25</v>
      </c>
      <c r="F477" s="6"/>
      <c r="H477" s="8"/>
    </row>
    <row r="478" spans="1:8" ht="11.25">
      <c r="A478" s="4">
        <v>7704</v>
      </c>
      <c r="B478" s="3" t="s">
        <v>73</v>
      </c>
      <c r="C478" s="3" t="s">
        <v>25</v>
      </c>
      <c r="D478" s="3" t="s">
        <v>192</v>
      </c>
      <c r="E478" s="9">
        <v>318.25</v>
      </c>
      <c r="F478" s="6"/>
      <c r="H478" s="8"/>
    </row>
    <row r="479" spans="1:8" ht="11.25">
      <c r="A479" s="4">
        <v>7704</v>
      </c>
      <c r="B479" s="3" t="s">
        <v>73</v>
      </c>
      <c r="C479" s="3" t="s">
        <v>25</v>
      </c>
      <c r="D479" s="3" t="s">
        <v>192</v>
      </c>
      <c r="E479" s="9">
        <v>332.5</v>
      </c>
      <c r="F479" s="6"/>
      <c r="H479" s="8"/>
    </row>
    <row r="480" spans="1:8" ht="11.25">
      <c r="A480" s="4">
        <v>7704</v>
      </c>
      <c r="B480" s="3" t="s">
        <v>73</v>
      </c>
      <c r="C480" s="3" t="s">
        <v>25</v>
      </c>
      <c r="D480" s="3" t="s">
        <v>192</v>
      </c>
      <c r="E480" s="9">
        <v>266</v>
      </c>
      <c r="F480" s="6"/>
      <c r="H480" s="8"/>
    </row>
    <row r="481" spans="1:8" ht="11.25">
      <c r="A481" s="4">
        <v>7704</v>
      </c>
      <c r="B481" s="3" t="s">
        <v>73</v>
      </c>
      <c r="C481" s="3" t="s">
        <v>25</v>
      </c>
      <c r="D481" s="3" t="s">
        <v>192</v>
      </c>
      <c r="E481" s="9">
        <v>237.5</v>
      </c>
      <c r="F481" s="6"/>
      <c r="H481" s="8"/>
    </row>
    <row r="482" spans="1:8" ht="11.25">
      <c r="A482" s="4">
        <v>7704</v>
      </c>
      <c r="B482" s="3" t="s">
        <v>73</v>
      </c>
      <c r="C482" s="3" t="s">
        <v>25</v>
      </c>
      <c r="D482" s="3" t="s">
        <v>192</v>
      </c>
      <c r="E482" s="9">
        <v>275.5</v>
      </c>
      <c r="F482" s="6"/>
      <c r="H482" s="8"/>
    </row>
    <row r="483" spans="1:8" ht="11.25">
      <c r="A483" s="11" t="s">
        <v>193</v>
      </c>
      <c r="E483" s="9">
        <f>SUBTOTAL(9,E476:E482)</f>
        <v>8103.5</v>
      </c>
      <c r="F483" s="6"/>
      <c r="H483" s="8"/>
    </row>
    <row r="484" spans="1:8" ht="11.25">
      <c r="A484" s="4">
        <v>8655</v>
      </c>
      <c r="B484" s="3" t="s">
        <v>12</v>
      </c>
      <c r="C484" s="3" t="s">
        <v>69</v>
      </c>
      <c r="D484" s="3" t="s">
        <v>194</v>
      </c>
      <c r="E484" s="5">
        <v>2173.5</v>
      </c>
      <c r="F484" s="6" t="s">
        <v>10</v>
      </c>
      <c r="G484" s="7">
        <v>9</v>
      </c>
      <c r="H484" s="8">
        <v>38352</v>
      </c>
    </row>
    <row r="485" spans="1:8" ht="11.25">
      <c r="A485" s="4">
        <v>8655</v>
      </c>
      <c r="B485" s="3" t="s">
        <v>12</v>
      </c>
      <c r="C485" s="3" t="s">
        <v>69</v>
      </c>
      <c r="D485" s="3" t="s">
        <v>194</v>
      </c>
      <c r="E485" s="5">
        <v>1876.5</v>
      </c>
      <c r="F485" s="6"/>
      <c r="H485" s="8"/>
    </row>
    <row r="486" spans="1:8" ht="11.25">
      <c r="A486" s="4">
        <v>8655</v>
      </c>
      <c r="B486" s="3" t="s">
        <v>12</v>
      </c>
      <c r="C486" s="3" t="s">
        <v>69</v>
      </c>
      <c r="D486" s="3" t="s">
        <v>194</v>
      </c>
      <c r="E486" s="9">
        <v>387</v>
      </c>
      <c r="F486" s="6"/>
      <c r="H486" s="8"/>
    </row>
    <row r="487" spans="1:8" ht="11.25">
      <c r="A487" s="4">
        <v>8655</v>
      </c>
      <c r="B487" s="3" t="s">
        <v>12</v>
      </c>
      <c r="C487" s="3" t="s">
        <v>69</v>
      </c>
      <c r="D487" s="3" t="s">
        <v>194</v>
      </c>
      <c r="E487" s="9">
        <v>400.5</v>
      </c>
      <c r="F487" s="6"/>
      <c r="H487" s="8"/>
    </row>
    <row r="488" spans="1:8" ht="11.25">
      <c r="A488" s="4">
        <v>8655</v>
      </c>
      <c r="B488" s="3" t="s">
        <v>12</v>
      </c>
      <c r="C488" s="3" t="s">
        <v>69</v>
      </c>
      <c r="D488" s="3" t="s">
        <v>194</v>
      </c>
      <c r="E488" s="9">
        <v>216</v>
      </c>
      <c r="F488" s="6"/>
      <c r="H488" s="8"/>
    </row>
    <row r="489" spans="1:8" ht="11.25">
      <c r="A489" s="4">
        <v>8655</v>
      </c>
      <c r="B489" s="3" t="s">
        <v>12</v>
      </c>
      <c r="C489" s="3" t="s">
        <v>69</v>
      </c>
      <c r="D489" s="3" t="s">
        <v>194</v>
      </c>
      <c r="E489" s="9">
        <v>85.5</v>
      </c>
      <c r="F489" s="6"/>
      <c r="H489" s="8"/>
    </row>
    <row r="490" spans="1:8" ht="11.25">
      <c r="A490" s="11" t="s">
        <v>195</v>
      </c>
      <c r="E490" s="9">
        <f>SUBTOTAL(9,E484:E489)</f>
        <v>5139</v>
      </c>
      <c r="F490" s="6"/>
      <c r="H490" s="8"/>
    </row>
    <row r="491" spans="1:8" ht="11.25">
      <c r="A491" s="4">
        <v>8666</v>
      </c>
      <c r="B491" s="3" t="s">
        <v>117</v>
      </c>
      <c r="C491" s="3" t="s">
        <v>19</v>
      </c>
      <c r="D491" s="3" t="s">
        <v>182</v>
      </c>
      <c r="E491" s="5">
        <v>10991.51</v>
      </c>
      <c r="F491" s="6" t="s">
        <v>10</v>
      </c>
      <c r="G491" s="7">
        <v>13</v>
      </c>
      <c r="H491" s="8">
        <v>37149</v>
      </c>
    </row>
    <row r="492" spans="1:8" ht="11.25">
      <c r="A492" s="4">
        <v>8666</v>
      </c>
      <c r="B492" s="3" t="s">
        <v>117</v>
      </c>
      <c r="C492" s="3" t="s">
        <v>19</v>
      </c>
      <c r="D492" s="3" t="s">
        <v>182</v>
      </c>
      <c r="E492" s="5">
        <v>5571.75</v>
      </c>
      <c r="F492" s="6"/>
      <c r="H492" s="8"/>
    </row>
    <row r="493" spans="1:8" ht="11.25">
      <c r="A493" s="4">
        <v>8666</v>
      </c>
      <c r="B493" s="3" t="s">
        <v>117</v>
      </c>
      <c r="C493" s="3" t="s">
        <v>19</v>
      </c>
      <c r="D493" s="3" t="s">
        <v>182</v>
      </c>
      <c r="E493" s="9">
        <v>793.19</v>
      </c>
      <c r="F493" s="6"/>
      <c r="H493" s="8"/>
    </row>
    <row r="494" spans="1:8" ht="11.25">
      <c r="A494" s="4">
        <v>8666</v>
      </c>
      <c r="B494" s="3" t="s">
        <v>117</v>
      </c>
      <c r="C494" s="3" t="s">
        <v>19</v>
      </c>
      <c r="D494" s="3" t="s">
        <v>182</v>
      </c>
      <c r="E494" s="9">
        <v>711.75</v>
      </c>
      <c r="F494" s="6"/>
      <c r="H494" s="8"/>
    </row>
    <row r="495" spans="1:8" ht="11.25">
      <c r="A495" s="4">
        <v>8666</v>
      </c>
      <c r="B495" s="3" t="s">
        <v>117</v>
      </c>
      <c r="C495" s="3" t="s">
        <v>19</v>
      </c>
      <c r="D495" s="3" t="s">
        <v>182</v>
      </c>
      <c r="E495" s="9">
        <v>78</v>
      </c>
      <c r="F495" s="6"/>
      <c r="H495" s="8"/>
    </row>
    <row r="496" spans="1:8" ht="11.25">
      <c r="A496" s="4">
        <v>8666</v>
      </c>
      <c r="B496" s="3" t="s">
        <v>117</v>
      </c>
      <c r="C496" s="3" t="s">
        <v>19</v>
      </c>
      <c r="D496" s="3" t="s">
        <v>182</v>
      </c>
      <c r="E496" s="9">
        <v>1040</v>
      </c>
      <c r="F496" s="6"/>
      <c r="H496" s="8"/>
    </row>
    <row r="497" spans="1:8" ht="11.25">
      <c r="A497" s="4">
        <v>8666</v>
      </c>
      <c r="B497" s="3" t="s">
        <v>117</v>
      </c>
      <c r="C497" s="3" t="s">
        <v>19</v>
      </c>
      <c r="D497" s="3" t="s">
        <v>182</v>
      </c>
      <c r="E497" s="9">
        <v>34.13</v>
      </c>
      <c r="F497" s="6"/>
      <c r="H497" s="8"/>
    </row>
    <row r="498" spans="1:8" ht="11.25">
      <c r="A498" s="4">
        <v>8666</v>
      </c>
      <c r="B498" s="3" t="s">
        <v>117</v>
      </c>
      <c r="C498" s="3" t="s">
        <v>19</v>
      </c>
      <c r="D498" s="3" t="s">
        <v>182</v>
      </c>
      <c r="E498" s="9">
        <v>1001</v>
      </c>
      <c r="F498" s="6"/>
      <c r="H498" s="8"/>
    </row>
    <row r="499" spans="1:8" ht="11.25">
      <c r="A499" s="4">
        <v>8666</v>
      </c>
      <c r="B499" s="3" t="s">
        <v>117</v>
      </c>
      <c r="C499" s="3" t="s">
        <v>19</v>
      </c>
      <c r="D499" s="3" t="s">
        <v>182</v>
      </c>
      <c r="E499" s="9">
        <v>952.25</v>
      </c>
      <c r="F499" s="6"/>
      <c r="H499" s="8"/>
    </row>
    <row r="500" spans="1:8" ht="11.25">
      <c r="A500" s="11" t="s">
        <v>196</v>
      </c>
      <c r="E500" s="9">
        <f>SUBTOTAL(9,E491:E499)</f>
        <v>21173.58</v>
      </c>
      <c r="F500" s="6"/>
      <c r="H500" s="8"/>
    </row>
    <row r="501" spans="1:8" ht="11.25">
      <c r="A501" s="4">
        <v>8712</v>
      </c>
      <c r="B501" s="3" t="s">
        <v>73</v>
      </c>
      <c r="C501" s="3" t="s">
        <v>97</v>
      </c>
      <c r="D501" s="3" t="s">
        <v>197</v>
      </c>
      <c r="E501" s="5">
        <v>153</v>
      </c>
      <c r="F501" s="6" t="s">
        <v>10</v>
      </c>
      <c r="G501" s="7">
        <v>8.5</v>
      </c>
      <c r="H501" s="8">
        <v>36785</v>
      </c>
    </row>
    <row r="502" spans="1:8" ht="11.25">
      <c r="A502" s="4">
        <v>8712</v>
      </c>
      <c r="B502" s="3" t="s">
        <v>73</v>
      </c>
      <c r="C502" s="3" t="s">
        <v>97</v>
      </c>
      <c r="D502" s="3" t="s">
        <v>197</v>
      </c>
      <c r="E502" s="5">
        <v>913.75</v>
      </c>
      <c r="F502" s="6"/>
      <c r="H502" s="8"/>
    </row>
    <row r="503" spans="1:8" ht="11.25">
      <c r="A503" s="4">
        <v>8712</v>
      </c>
      <c r="B503" s="3" t="s">
        <v>73</v>
      </c>
      <c r="C503" s="3" t="s">
        <v>97</v>
      </c>
      <c r="D503" s="3" t="s">
        <v>197</v>
      </c>
      <c r="E503" s="9">
        <v>127.5</v>
      </c>
      <c r="F503" s="6"/>
      <c r="H503" s="8"/>
    </row>
    <row r="504" spans="1:8" ht="11.25">
      <c r="A504" s="4">
        <v>8712</v>
      </c>
      <c r="B504" s="3" t="s">
        <v>73</v>
      </c>
      <c r="C504" s="3" t="s">
        <v>97</v>
      </c>
      <c r="D504" s="3" t="s">
        <v>197</v>
      </c>
      <c r="E504" s="9">
        <v>233.75</v>
      </c>
      <c r="F504" s="6"/>
      <c r="H504" s="8"/>
    </row>
    <row r="505" spans="1:8" ht="11.25">
      <c r="A505" s="4">
        <v>8712</v>
      </c>
      <c r="B505" s="3" t="s">
        <v>73</v>
      </c>
      <c r="C505" s="3" t="s">
        <v>97</v>
      </c>
      <c r="D505" s="3" t="s">
        <v>197</v>
      </c>
      <c r="E505" s="9">
        <v>255</v>
      </c>
      <c r="F505" s="6"/>
      <c r="H505" s="8"/>
    </row>
    <row r="506" spans="1:8" ht="11.25">
      <c r="A506" s="4">
        <v>8712</v>
      </c>
      <c r="B506" s="3" t="s">
        <v>73</v>
      </c>
      <c r="C506" s="3" t="s">
        <v>97</v>
      </c>
      <c r="D506" s="3" t="s">
        <v>197</v>
      </c>
      <c r="E506" s="9">
        <v>157.25</v>
      </c>
      <c r="F506" s="6"/>
      <c r="H506" s="8"/>
    </row>
    <row r="507" spans="1:8" ht="11.25">
      <c r="A507" s="4">
        <v>8712</v>
      </c>
      <c r="B507" s="3" t="s">
        <v>73</v>
      </c>
      <c r="C507" s="3" t="s">
        <v>97</v>
      </c>
      <c r="D507" s="3" t="s">
        <v>197</v>
      </c>
      <c r="E507" s="9">
        <v>153</v>
      </c>
      <c r="F507" s="6"/>
      <c r="H507" s="8"/>
    </row>
    <row r="508" spans="1:8" ht="11.25">
      <c r="A508" s="11" t="s">
        <v>198</v>
      </c>
      <c r="E508" s="9">
        <f>SUBTOTAL(9,E501:E507)</f>
        <v>1993.25</v>
      </c>
      <c r="F508" s="6"/>
      <c r="H508" s="8"/>
    </row>
    <row r="509" spans="1:8" ht="11.25">
      <c r="A509" s="4">
        <v>8718</v>
      </c>
      <c r="B509" s="3" t="s">
        <v>18</v>
      </c>
      <c r="C509" s="3" t="s">
        <v>19</v>
      </c>
      <c r="D509" s="3" t="s">
        <v>199</v>
      </c>
      <c r="E509" s="5">
        <v>992.27</v>
      </c>
      <c r="F509" s="6" t="s">
        <v>10</v>
      </c>
      <c r="G509" s="7">
        <v>13.5</v>
      </c>
      <c r="H509" s="8">
        <v>39102</v>
      </c>
    </row>
    <row r="510" spans="1:8" ht="11.25">
      <c r="A510" s="4">
        <v>8718</v>
      </c>
      <c r="B510" s="3" t="s">
        <v>18</v>
      </c>
      <c r="C510" s="3" t="s">
        <v>19</v>
      </c>
      <c r="D510" s="3" t="s">
        <v>199</v>
      </c>
      <c r="E510" s="5">
        <v>3024</v>
      </c>
      <c r="F510" s="6"/>
      <c r="H510" s="8"/>
    </row>
    <row r="511" spans="1:8" ht="11.25">
      <c r="A511" s="4">
        <v>8718</v>
      </c>
      <c r="B511" s="3" t="s">
        <v>18</v>
      </c>
      <c r="C511" s="3" t="s">
        <v>19</v>
      </c>
      <c r="D511" s="3" t="s">
        <v>199</v>
      </c>
      <c r="E511" s="9">
        <v>688.5</v>
      </c>
      <c r="F511" s="6"/>
      <c r="H511" s="8"/>
    </row>
    <row r="512" spans="1:8" ht="11.25">
      <c r="A512" s="4">
        <v>8718</v>
      </c>
      <c r="B512" s="3" t="s">
        <v>18</v>
      </c>
      <c r="C512" s="3" t="s">
        <v>19</v>
      </c>
      <c r="D512" s="3" t="s">
        <v>199</v>
      </c>
      <c r="E512" s="9">
        <v>867.38</v>
      </c>
      <c r="F512" s="6"/>
      <c r="H512" s="8"/>
    </row>
    <row r="513" spans="1:8" ht="11.25">
      <c r="A513" s="4">
        <v>8718</v>
      </c>
      <c r="B513" s="3" t="s">
        <v>18</v>
      </c>
      <c r="C513" s="3" t="s">
        <v>19</v>
      </c>
      <c r="D513" s="3" t="s">
        <v>199</v>
      </c>
      <c r="E513" s="9">
        <v>1053</v>
      </c>
      <c r="F513" s="6"/>
      <c r="H513" s="8"/>
    </row>
    <row r="514" spans="1:8" ht="11.25">
      <c r="A514" s="4">
        <v>8718</v>
      </c>
      <c r="B514" s="3" t="s">
        <v>18</v>
      </c>
      <c r="C514" s="3" t="s">
        <v>19</v>
      </c>
      <c r="D514" s="3" t="s">
        <v>199</v>
      </c>
      <c r="E514" s="9">
        <v>708.75</v>
      </c>
      <c r="F514" s="6"/>
      <c r="H514" s="8"/>
    </row>
    <row r="515" spans="1:8" ht="11.25">
      <c r="A515" s="4">
        <v>8718</v>
      </c>
      <c r="B515" s="3" t="s">
        <v>18</v>
      </c>
      <c r="C515" s="3" t="s">
        <v>19</v>
      </c>
      <c r="D515" s="3" t="s">
        <v>199</v>
      </c>
      <c r="E515" s="9">
        <v>445.5</v>
      </c>
      <c r="F515" s="6"/>
      <c r="H515" s="8"/>
    </row>
    <row r="516" spans="1:8" ht="11.25">
      <c r="A516" s="11" t="s">
        <v>200</v>
      </c>
      <c r="E516" s="9">
        <f>SUBTOTAL(9,E509:E515)</f>
        <v>7779.400000000001</v>
      </c>
      <c r="F516" s="6"/>
      <c r="H516" s="8"/>
    </row>
    <row r="517" spans="1:8" ht="11.25">
      <c r="A517" s="4">
        <v>8719</v>
      </c>
      <c r="B517" s="3" t="s">
        <v>60</v>
      </c>
      <c r="C517" s="3" t="s">
        <v>19</v>
      </c>
      <c r="D517" s="3" t="s">
        <v>201</v>
      </c>
      <c r="E517" s="5">
        <v>765</v>
      </c>
      <c r="F517" s="6" t="s">
        <v>10</v>
      </c>
      <c r="G517" s="7">
        <v>8.5</v>
      </c>
      <c r="H517" s="8">
        <v>36785</v>
      </c>
    </row>
    <row r="518" spans="1:8" ht="11.25">
      <c r="A518" s="4">
        <v>8719</v>
      </c>
      <c r="B518" s="3" t="s">
        <v>60</v>
      </c>
      <c r="C518" s="3" t="s">
        <v>19</v>
      </c>
      <c r="D518" s="3" t="s">
        <v>201</v>
      </c>
      <c r="E518" s="5">
        <v>1326</v>
      </c>
      <c r="F518" s="6"/>
      <c r="H518" s="8"/>
    </row>
    <row r="519" spans="1:8" ht="11.25">
      <c r="A519" s="4">
        <v>8719</v>
      </c>
      <c r="B519" s="3" t="s">
        <v>60</v>
      </c>
      <c r="C519" s="3" t="s">
        <v>19</v>
      </c>
      <c r="D519" s="3" t="s">
        <v>201</v>
      </c>
      <c r="E519" s="9">
        <v>127.5</v>
      </c>
      <c r="F519" s="6"/>
      <c r="H519" s="8"/>
    </row>
    <row r="520" spans="1:8" ht="11.25">
      <c r="A520" s="4">
        <v>8719</v>
      </c>
      <c r="B520" s="3" t="s">
        <v>60</v>
      </c>
      <c r="C520" s="3" t="s">
        <v>19</v>
      </c>
      <c r="D520" s="3" t="s">
        <v>201</v>
      </c>
      <c r="E520" s="9">
        <v>80.75</v>
      </c>
      <c r="F520" s="6"/>
      <c r="H520" s="8"/>
    </row>
    <row r="521" spans="1:8" ht="11.25">
      <c r="A521" s="4">
        <v>8719</v>
      </c>
      <c r="B521" s="3" t="s">
        <v>60</v>
      </c>
      <c r="C521" s="3" t="s">
        <v>19</v>
      </c>
      <c r="D521" s="3" t="s">
        <v>201</v>
      </c>
      <c r="E521" s="9">
        <v>178.5</v>
      </c>
      <c r="F521" s="6"/>
      <c r="H521" s="8"/>
    </row>
    <row r="522" spans="1:8" ht="11.25">
      <c r="A522" s="11" t="s">
        <v>202</v>
      </c>
      <c r="E522" s="9">
        <f>SUBTOTAL(9,E517:E521)</f>
        <v>2477.75</v>
      </c>
      <c r="F522" s="6"/>
      <c r="H522" s="8"/>
    </row>
    <row r="523" spans="1:8" ht="11.25">
      <c r="A523" s="4">
        <v>8730</v>
      </c>
      <c r="B523" s="3" t="s">
        <v>12</v>
      </c>
      <c r="C523" s="3" t="s">
        <v>39</v>
      </c>
      <c r="D523" s="3" t="s">
        <v>203</v>
      </c>
      <c r="E523" s="5">
        <v>3135</v>
      </c>
      <c r="F523" s="6" t="s">
        <v>33</v>
      </c>
      <c r="G523" s="7">
        <v>12</v>
      </c>
      <c r="H523" s="8">
        <v>39599</v>
      </c>
    </row>
    <row r="524" spans="1:8" ht="11.25">
      <c r="A524" s="11" t="s">
        <v>204</v>
      </c>
      <c r="E524" s="5">
        <f>SUBTOTAL(9,E523:E523)</f>
        <v>3135</v>
      </c>
      <c r="F524" s="6"/>
      <c r="H524" s="8"/>
    </row>
    <row r="525" spans="1:8" ht="11.25">
      <c r="A525" s="4">
        <v>9674</v>
      </c>
      <c r="B525" s="3" t="s">
        <v>90</v>
      </c>
      <c r="C525" s="3" t="s">
        <v>12</v>
      </c>
      <c r="D525" s="3" t="s">
        <v>205</v>
      </c>
      <c r="E525" s="5">
        <v>10249.880000000001</v>
      </c>
      <c r="F525" s="6" t="s">
        <v>33</v>
      </c>
      <c r="G525" s="7">
        <v>13.5</v>
      </c>
      <c r="H525" s="8">
        <v>39774</v>
      </c>
    </row>
    <row r="526" spans="1:8" ht="11.25">
      <c r="A526" s="4">
        <v>9674</v>
      </c>
      <c r="B526" s="3" t="s">
        <v>90</v>
      </c>
      <c r="C526" s="3" t="s">
        <v>12</v>
      </c>
      <c r="D526" s="3" t="s">
        <v>205</v>
      </c>
      <c r="E526" s="5">
        <v>3034.13</v>
      </c>
      <c r="F526" s="6"/>
      <c r="H526" s="8"/>
    </row>
    <row r="527" spans="1:8" ht="11.25">
      <c r="A527" s="11" t="s">
        <v>206</v>
      </c>
      <c r="E527" s="5">
        <f>SUBTOTAL(9,E525:E526)</f>
        <v>13284.010000000002</v>
      </c>
      <c r="F527" s="6"/>
      <c r="H527" s="8"/>
    </row>
    <row r="528" spans="1:8" ht="11.25">
      <c r="A528" s="4">
        <v>9790</v>
      </c>
      <c r="B528" s="3" t="s">
        <v>36</v>
      </c>
      <c r="C528" s="3" t="s">
        <v>13</v>
      </c>
      <c r="D528" s="3" t="s">
        <v>207</v>
      </c>
      <c r="E528" s="5">
        <v>2478</v>
      </c>
      <c r="F528" s="6" t="s">
        <v>10</v>
      </c>
      <c r="G528" s="7">
        <v>10.5</v>
      </c>
      <c r="H528" s="8">
        <v>36967</v>
      </c>
    </row>
    <row r="529" spans="1:8" ht="11.25">
      <c r="A529" s="4">
        <v>9790</v>
      </c>
      <c r="B529" s="3" t="s">
        <v>36</v>
      </c>
      <c r="C529" s="3" t="s">
        <v>13</v>
      </c>
      <c r="D529" s="3" t="s">
        <v>207</v>
      </c>
      <c r="E529" s="5">
        <v>2325.75</v>
      </c>
      <c r="F529" s="6"/>
      <c r="H529" s="8"/>
    </row>
    <row r="530" spans="1:8" ht="11.25">
      <c r="A530" s="4">
        <v>9790</v>
      </c>
      <c r="B530" s="3" t="s">
        <v>36</v>
      </c>
      <c r="C530" s="3" t="s">
        <v>13</v>
      </c>
      <c r="D530" s="3" t="s">
        <v>207</v>
      </c>
      <c r="E530" s="9">
        <v>294</v>
      </c>
      <c r="F530" s="6"/>
      <c r="H530" s="8"/>
    </row>
    <row r="531" spans="1:8" ht="11.25">
      <c r="A531" s="4">
        <v>9790</v>
      </c>
      <c r="B531" s="3" t="s">
        <v>36</v>
      </c>
      <c r="C531" s="3" t="s">
        <v>13</v>
      </c>
      <c r="D531" s="3" t="s">
        <v>207</v>
      </c>
      <c r="E531" s="9">
        <v>199.5</v>
      </c>
      <c r="F531" s="6"/>
      <c r="H531" s="8"/>
    </row>
    <row r="532" spans="1:8" ht="11.25">
      <c r="A532" s="4">
        <v>9790</v>
      </c>
      <c r="B532" s="3" t="s">
        <v>36</v>
      </c>
      <c r="C532" s="3" t="s">
        <v>13</v>
      </c>
      <c r="D532" s="3" t="s">
        <v>207</v>
      </c>
      <c r="E532" s="9">
        <v>257.25</v>
      </c>
      <c r="F532" s="6"/>
      <c r="H532" s="8"/>
    </row>
    <row r="533" spans="1:8" ht="11.25">
      <c r="A533" s="4">
        <v>9790</v>
      </c>
      <c r="B533" s="3" t="s">
        <v>36</v>
      </c>
      <c r="C533" s="3" t="s">
        <v>13</v>
      </c>
      <c r="D533" s="3" t="s">
        <v>207</v>
      </c>
      <c r="E533" s="9">
        <v>315</v>
      </c>
      <c r="F533" s="6"/>
      <c r="H533" s="8"/>
    </row>
    <row r="534" spans="1:8" ht="11.25">
      <c r="A534" s="4">
        <v>9790</v>
      </c>
      <c r="B534" s="3" t="s">
        <v>36</v>
      </c>
      <c r="C534" s="3" t="s">
        <v>13</v>
      </c>
      <c r="D534" s="3" t="s">
        <v>207</v>
      </c>
      <c r="E534" s="9">
        <v>315</v>
      </c>
      <c r="F534" s="6"/>
      <c r="H534" s="8"/>
    </row>
    <row r="535" spans="1:8" ht="11.25">
      <c r="A535" s="11" t="s">
        <v>208</v>
      </c>
      <c r="E535" s="9">
        <f>SUBTOTAL(9,E528:E534)</f>
        <v>6184.5</v>
      </c>
      <c r="F535" s="6"/>
      <c r="H535" s="8"/>
    </row>
    <row r="536" spans="1:8" ht="11.25">
      <c r="A536" s="4">
        <v>10047</v>
      </c>
      <c r="B536" s="3" t="s">
        <v>39</v>
      </c>
      <c r="C536" s="3" t="s">
        <v>148</v>
      </c>
      <c r="D536" s="3" t="s">
        <v>209</v>
      </c>
      <c r="E536" s="5">
        <v>1147.5</v>
      </c>
      <c r="F536" s="6" t="s">
        <v>10</v>
      </c>
      <c r="G536" s="7">
        <v>8.5</v>
      </c>
      <c r="H536" s="8">
        <v>37023</v>
      </c>
    </row>
    <row r="537" spans="1:8" ht="11.25">
      <c r="A537" s="4">
        <v>10047</v>
      </c>
      <c r="B537" s="3" t="s">
        <v>39</v>
      </c>
      <c r="C537" s="3" t="s">
        <v>148</v>
      </c>
      <c r="D537" s="3" t="s">
        <v>209</v>
      </c>
      <c r="E537" s="5">
        <v>1857.25</v>
      </c>
      <c r="F537" s="6"/>
      <c r="H537" s="8"/>
    </row>
    <row r="538" spans="1:8" ht="11.25">
      <c r="A538" s="4">
        <v>10047</v>
      </c>
      <c r="B538" s="3" t="s">
        <v>39</v>
      </c>
      <c r="C538" s="3" t="s">
        <v>148</v>
      </c>
      <c r="D538" s="3" t="s">
        <v>209</v>
      </c>
      <c r="E538" s="9">
        <v>187</v>
      </c>
      <c r="F538" s="6"/>
      <c r="H538" s="8"/>
    </row>
    <row r="539" spans="1:8" ht="11.25">
      <c r="A539" s="4">
        <v>10047</v>
      </c>
      <c r="B539" s="3" t="s">
        <v>39</v>
      </c>
      <c r="C539" s="3" t="s">
        <v>148</v>
      </c>
      <c r="D539" s="3" t="s">
        <v>209</v>
      </c>
      <c r="E539" s="9">
        <v>131.75</v>
      </c>
      <c r="F539" s="6"/>
      <c r="H539" s="8"/>
    </row>
    <row r="540" spans="1:8" ht="11.25">
      <c r="A540" s="4">
        <v>10047</v>
      </c>
      <c r="B540" s="3" t="s">
        <v>39</v>
      </c>
      <c r="C540" s="3" t="s">
        <v>148</v>
      </c>
      <c r="D540" s="3" t="s">
        <v>209</v>
      </c>
      <c r="E540" s="9">
        <v>85</v>
      </c>
      <c r="F540" s="6"/>
      <c r="H540" s="8"/>
    </row>
    <row r="541" spans="1:8" ht="11.25">
      <c r="A541" s="4">
        <v>10047</v>
      </c>
      <c r="B541" s="3" t="s">
        <v>39</v>
      </c>
      <c r="C541" s="3" t="s">
        <v>148</v>
      </c>
      <c r="D541" s="3" t="s">
        <v>209</v>
      </c>
      <c r="E541" s="9">
        <v>174.25</v>
      </c>
      <c r="F541" s="6"/>
      <c r="H541" s="8"/>
    </row>
    <row r="542" spans="1:8" ht="11.25">
      <c r="A542" s="4">
        <v>10047</v>
      </c>
      <c r="B542" s="3" t="s">
        <v>39</v>
      </c>
      <c r="C542" s="3" t="s">
        <v>148</v>
      </c>
      <c r="D542" s="3" t="s">
        <v>209</v>
      </c>
      <c r="E542" s="9">
        <v>76.5</v>
      </c>
      <c r="F542" s="6"/>
      <c r="H542" s="8"/>
    </row>
    <row r="543" spans="1:8" ht="11.25">
      <c r="A543" s="11" t="s">
        <v>210</v>
      </c>
      <c r="E543" s="9">
        <f>SUBTOTAL(9,E536:E542)</f>
        <v>3659.25</v>
      </c>
      <c r="F543" s="6"/>
      <c r="H543" s="8"/>
    </row>
    <row r="544" spans="1:8" ht="11.25">
      <c r="A544" s="4">
        <v>10731</v>
      </c>
      <c r="B544" s="3" t="s">
        <v>39</v>
      </c>
      <c r="C544" s="3" t="s">
        <v>39</v>
      </c>
      <c r="D544" s="3" t="s">
        <v>211</v>
      </c>
      <c r="E544" s="5">
        <v>866.25</v>
      </c>
      <c r="F544" s="6" t="s">
        <v>10</v>
      </c>
      <c r="G544" s="7">
        <f>214.5/26</f>
        <v>8.25</v>
      </c>
      <c r="H544" s="8">
        <v>37121</v>
      </c>
    </row>
    <row r="545" spans="1:8" ht="11.25">
      <c r="A545" s="4">
        <v>10731</v>
      </c>
      <c r="B545" s="3" t="s">
        <v>39</v>
      </c>
      <c r="C545" s="3" t="s">
        <v>39</v>
      </c>
      <c r="D545" s="3" t="s">
        <v>211</v>
      </c>
      <c r="E545" s="5">
        <v>1072.5</v>
      </c>
      <c r="F545" s="6"/>
      <c r="H545" s="8"/>
    </row>
    <row r="546" spans="1:8" ht="11.25">
      <c r="A546" s="4">
        <v>10731</v>
      </c>
      <c r="B546" s="3" t="s">
        <v>39</v>
      </c>
      <c r="C546" s="3" t="s">
        <v>39</v>
      </c>
      <c r="D546" s="3" t="s">
        <v>211</v>
      </c>
      <c r="E546" s="9">
        <v>165</v>
      </c>
      <c r="F546" s="6"/>
      <c r="H546" s="8"/>
    </row>
    <row r="547" spans="1:8" ht="11.25">
      <c r="A547" s="4">
        <v>10731</v>
      </c>
      <c r="B547" s="3" t="s">
        <v>39</v>
      </c>
      <c r="C547" s="3" t="s">
        <v>39</v>
      </c>
      <c r="D547" s="3" t="s">
        <v>211</v>
      </c>
      <c r="E547" s="9">
        <v>247.5</v>
      </c>
      <c r="F547" s="6"/>
      <c r="H547" s="8"/>
    </row>
    <row r="548" spans="1:8" ht="11.25">
      <c r="A548" s="4">
        <v>10731</v>
      </c>
      <c r="B548" s="3" t="s">
        <v>39</v>
      </c>
      <c r="C548" s="3" t="s">
        <v>39</v>
      </c>
      <c r="D548" s="3" t="s">
        <v>211</v>
      </c>
      <c r="E548" s="9">
        <v>41.25</v>
      </c>
      <c r="F548" s="6"/>
      <c r="H548" s="8"/>
    </row>
    <row r="549" spans="1:8" ht="11.25">
      <c r="A549" s="4">
        <v>10731</v>
      </c>
      <c r="B549" s="3" t="s">
        <v>39</v>
      </c>
      <c r="C549" s="3" t="s">
        <v>39</v>
      </c>
      <c r="D549" s="3" t="s">
        <v>211</v>
      </c>
      <c r="E549" s="9">
        <v>41.25</v>
      </c>
      <c r="F549" s="6"/>
      <c r="H549" s="8"/>
    </row>
    <row r="550" spans="1:8" ht="11.25">
      <c r="A550" s="11" t="s">
        <v>212</v>
      </c>
      <c r="E550" s="9">
        <f>SUBTOTAL(9,E544:E549)</f>
        <v>2433.75</v>
      </c>
      <c r="F550" s="6"/>
      <c r="H550" s="8"/>
    </row>
    <row r="551" spans="1:8" ht="11.25">
      <c r="A551" s="4">
        <v>10786</v>
      </c>
      <c r="B551" s="3" t="s">
        <v>29</v>
      </c>
      <c r="C551" s="3" t="s">
        <v>73</v>
      </c>
      <c r="D551" s="3" t="s">
        <v>213</v>
      </c>
      <c r="E551" s="5">
        <v>72.25</v>
      </c>
      <c r="F551" s="6" t="s">
        <v>10</v>
      </c>
      <c r="G551" s="7">
        <v>8.5</v>
      </c>
      <c r="H551" s="8">
        <v>37072</v>
      </c>
    </row>
    <row r="552" spans="1:8" ht="11.25">
      <c r="A552" s="11" t="s">
        <v>214</v>
      </c>
      <c r="E552" s="5">
        <f>SUBTOTAL(9,E551:E551)</f>
        <v>72.25</v>
      </c>
      <c r="F552" s="6"/>
      <c r="H552" s="8"/>
    </row>
    <row r="553" spans="1:8" ht="11.25">
      <c r="A553" s="4">
        <v>10842</v>
      </c>
      <c r="B553" s="3" t="s">
        <v>97</v>
      </c>
      <c r="C553" s="3" t="s">
        <v>19</v>
      </c>
      <c r="D553" s="3" t="s">
        <v>215</v>
      </c>
      <c r="E553" s="5">
        <v>2358.1400000000003</v>
      </c>
      <c r="F553" s="6" t="s">
        <v>10</v>
      </c>
      <c r="G553" s="7">
        <f>227.5/26</f>
        <v>8.75</v>
      </c>
      <c r="H553" s="8">
        <v>37058</v>
      </c>
    </row>
    <row r="554" spans="1:8" ht="11.25">
      <c r="A554" s="4">
        <v>10842</v>
      </c>
      <c r="B554" s="3" t="s">
        <v>97</v>
      </c>
      <c r="C554" s="3" t="s">
        <v>19</v>
      </c>
      <c r="D554" s="3" t="s">
        <v>215</v>
      </c>
      <c r="E554" s="5">
        <v>1557.51</v>
      </c>
      <c r="F554" s="6"/>
      <c r="H554" s="8"/>
    </row>
    <row r="555" spans="1:8" ht="11.25">
      <c r="A555" s="4">
        <v>10842</v>
      </c>
      <c r="B555" s="3" t="s">
        <v>97</v>
      </c>
      <c r="C555" s="3" t="s">
        <v>19</v>
      </c>
      <c r="D555" s="3" t="s">
        <v>215</v>
      </c>
      <c r="E555" s="9">
        <v>105</v>
      </c>
      <c r="F555" s="6"/>
      <c r="H555" s="8"/>
    </row>
    <row r="556" spans="1:8" ht="11.25">
      <c r="A556" s="4">
        <v>10842</v>
      </c>
      <c r="B556" s="3" t="s">
        <v>97</v>
      </c>
      <c r="C556" s="3" t="s">
        <v>19</v>
      </c>
      <c r="D556" s="3" t="s">
        <v>215</v>
      </c>
      <c r="E556" s="9">
        <v>249.38</v>
      </c>
      <c r="F556" s="6"/>
      <c r="H556" s="8"/>
    </row>
    <row r="557" spans="1:8" ht="11.25">
      <c r="A557" s="4">
        <v>10842</v>
      </c>
      <c r="B557" s="3" t="s">
        <v>97</v>
      </c>
      <c r="C557" s="3" t="s">
        <v>19</v>
      </c>
      <c r="D557" s="3" t="s">
        <v>215</v>
      </c>
      <c r="E557" s="9">
        <v>140</v>
      </c>
      <c r="F557" s="6"/>
      <c r="H557" s="8"/>
    </row>
    <row r="558" spans="1:8" ht="11.25">
      <c r="A558" s="4">
        <v>10842</v>
      </c>
      <c r="B558" s="3" t="s">
        <v>97</v>
      </c>
      <c r="C558" s="3" t="s">
        <v>19</v>
      </c>
      <c r="D558" s="3" t="s">
        <v>215</v>
      </c>
      <c r="E558" s="9">
        <v>161.88</v>
      </c>
      <c r="F558" s="6"/>
      <c r="H558" s="8"/>
    </row>
    <row r="559" spans="1:8" ht="11.25">
      <c r="A559" s="4">
        <v>10842</v>
      </c>
      <c r="B559" s="3" t="s">
        <v>97</v>
      </c>
      <c r="C559" s="3" t="s">
        <v>19</v>
      </c>
      <c r="D559" s="3" t="s">
        <v>215</v>
      </c>
      <c r="E559" s="9">
        <v>170.63</v>
      </c>
      <c r="F559" s="6"/>
      <c r="H559" s="8"/>
    </row>
    <row r="560" spans="1:8" ht="11.25">
      <c r="A560" s="11" t="s">
        <v>216</v>
      </c>
      <c r="E560" s="9">
        <f>SUBTOTAL(9,E553:E559)</f>
        <v>4742.540000000001</v>
      </c>
      <c r="F560" s="6"/>
      <c r="H560" s="8"/>
    </row>
    <row r="561" spans="1:8" ht="11.25">
      <c r="A561" s="4">
        <v>10844</v>
      </c>
      <c r="B561" s="3" t="s">
        <v>13</v>
      </c>
      <c r="C561" s="3" t="s">
        <v>60</v>
      </c>
      <c r="D561" s="3" t="s">
        <v>217</v>
      </c>
      <c r="E561" s="5">
        <v>1500.25</v>
      </c>
      <c r="F561" s="6" t="s">
        <v>10</v>
      </c>
      <c r="G561" s="7">
        <v>8.5</v>
      </c>
      <c r="H561" s="8">
        <v>38324</v>
      </c>
    </row>
    <row r="562" spans="1:8" ht="11.25">
      <c r="A562" s="4">
        <v>10844</v>
      </c>
      <c r="B562" s="3" t="s">
        <v>13</v>
      </c>
      <c r="C562" s="3" t="s">
        <v>60</v>
      </c>
      <c r="D562" s="3" t="s">
        <v>217</v>
      </c>
      <c r="E562" s="5">
        <v>1411</v>
      </c>
      <c r="F562" s="6"/>
      <c r="H562" s="8"/>
    </row>
    <row r="563" spans="1:8" ht="11.25">
      <c r="A563" s="11" t="s">
        <v>218</v>
      </c>
      <c r="E563" s="5">
        <f>SUBTOTAL(9,E561:E562)</f>
        <v>2911.25</v>
      </c>
      <c r="F563" s="6"/>
      <c r="H563" s="8"/>
    </row>
    <row r="564" spans="1:8" ht="11.25">
      <c r="A564" s="4">
        <v>10894</v>
      </c>
      <c r="B564" s="3" t="s">
        <v>60</v>
      </c>
      <c r="C564" s="3" t="s">
        <v>36</v>
      </c>
      <c r="D564" s="3" t="s">
        <v>219</v>
      </c>
      <c r="E564" s="5">
        <v>2120.75</v>
      </c>
      <c r="F564" s="6" t="s">
        <v>10</v>
      </c>
      <c r="G564" s="7">
        <v>8.5</v>
      </c>
      <c r="H564" s="8">
        <v>39543</v>
      </c>
    </row>
    <row r="565" spans="1:8" ht="11.25">
      <c r="A565" s="4">
        <v>10894</v>
      </c>
      <c r="B565" s="3" t="s">
        <v>60</v>
      </c>
      <c r="C565" s="3" t="s">
        <v>36</v>
      </c>
      <c r="D565" s="3" t="s">
        <v>219</v>
      </c>
      <c r="E565" s="5">
        <v>2524.5</v>
      </c>
      <c r="F565" s="6"/>
      <c r="H565" s="8"/>
    </row>
    <row r="566" spans="1:8" ht="11.25">
      <c r="A566" s="4">
        <v>10894</v>
      </c>
      <c r="B566" s="3" t="s">
        <v>60</v>
      </c>
      <c r="C566" s="3" t="s">
        <v>36</v>
      </c>
      <c r="D566" s="3" t="s">
        <v>219</v>
      </c>
      <c r="E566" s="9">
        <v>522.75</v>
      </c>
      <c r="F566" s="6"/>
      <c r="H566" s="8"/>
    </row>
    <row r="567" spans="1:8" ht="11.25">
      <c r="A567" s="4">
        <v>10894</v>
      </c>
      <c r="B567" s="3" t="s">
        <v>60</v>
      </c>
      <c r="C567" s="3" t="s">
        <v>36</v>
      </c>
      <c r="D567" s="3" t="s">
        <v>219</v>
      </c>
      <c r="E567" s="9">
        <v>531.25</v>
      </c>
      <c r="F567" s="6"/>
      <c r="H567" s="8"/>
    </row>
    <row r="568" spans="1:8" ht="11.25">
      <c r="A568" s="4">
        <v>10894</v>
      </c>
      <c r="B568" s="3" t="s">
        <v>60</v>
      </c>
      <c r="C568" s="3" t="s">
        <v>36</v>
      </c>
      <c r="D568" s="3" t="s">
        <v>219</v>
      </c>
      <c r="E568" s="9">
        <v>242.25</v>
      </c>
      <c r="F568" s="6"/>
      <c r="H568" s="8"/>
    </row>
    <row r="569" spans="1:8" ht="11.25">
      <c r="A569" s="4">
        <v>10894</v>
      </c>
      <c r="B569" s="3" t="s">
        <v>60</v>
      </c>
      <c r="C569" s="3" t="s">
        <v>36</v>
      </c>
      <c r="D569" s="3" t="s">
        <v>219</v>
      </c>
      <c r="E569" s="9">
        <v>518.5</v>
      </c>
      <c r="F569" s="6"/>
      <c r="H569" s="8"/>
    </row>
    <row r="570" spans="1:8" ht="11.25">
      <c r="A570" s="11" t="s">
        <v>220</v>
      </c>
      <c r="E570" s="9">
        <f>SUBTOTAL(9,E564:E569)</f>
        <v>6460</v>
      </c>
      <c r="F570" s="6"/>
      <c r="H570" s="8"/>
    </row>
    <row r="571" spans="1:8" ht="11.25">
      <c r="A571" s="4">
        <v>10895</v>
      </c>
      <c r="B571" s="3" t="s">
        <v>97</v>
      </c>
      <c r="C571" s="3" t="s">
        <v>19</v>
      </c>
      <c r="D571" s="3" t="s">
        <v>221</v>
      </c>
      <c r="E571" s="5">
        <v>5452.02</v>
      </c>
      <c r="F571" s="6" t="s">
        <v>10</v>
      </c>
      <c r="G571" s="7">
        <f>305.5/26</f>
        <v>11.75</v>
      </c>
      <c r="H571" s="8">
        <v>37127</v>
      </c>
    </row>
    <row r="572" spans="1:8" ht="11.25">
      <c r="A572" s="4">
        <v>10895</v>
      </c>
      <c r="B572" s="3" t="s">
        <v>97</v>
      </c>
      <c r="C572" s="3" t="s">
        <v>19</v>
      </c>
      <c r="D572" s="3" t="s">
        <v>221</v>
      </c>
      <c r="E572" s="5">
        <v>2569.72</v>
      </c>
      <c r="F572" s="6"/>
      <c r="H572" s="8"/>
    </row>
    <row r="573" spans="1:8" ht="11.25">
      <c r="A573" s="4">
        <v>10895</v>
      </c>
      <c r="B573" s="3" t="s">
        <v>97</v>
      </c>
      <c r="C573" s="3" t="s">
        <v>19</v>
      </c>
      <c r="D573" s="3" t="s">
        <v>221</v>
      </c>
      <c r="E573" s="9">
        <v>456.49</v>
      </c>
      <c r="F573" s="6"/>
      <c r="H573" s="8"/>
    </row>
    <row r="574" spans="1:8" ht="11.25">
      <c r="A574" s="4">
        <v>10895</v>
      </c>
      <c r="B574" s="3" t="s">
        <v>97</v>
      </c>
      <c r="C574" s="3" t="s">
        <v>19</v>
      </c>
      <c r="D574" s="3" t="s">
        <v>221</v>
      </c>
      <c r="E574" s="9">
        <v>321.95</v>
      </c>
      <c r="F574" s="6"/>
      <c r="H574" s="8"/>
    </row>
    <row r="575" spans="1:8" ht="11.25">
      <c r="A575" s="4">
        <v>10895</v>
      </c>
      <c r="B575" s="3" t="s">
        <v>97</v>
      </c>
      <c r="C575" s="3" t="s">
        <v>19</v>
      </c>
      <c r="D575" s="3" t="s">
        <v>221</v>
      </c>
      <c r="E575" s="9">
        <v>470.59</v>
      </c>
      <c r="F575" s="6"/>
      <c r="H575" s="8"/>
    </row>
    <row r="576" spans="1:8" ht="11.25">
      <c r="A576" s="4">
        <v>10895</v>
      </c>
      <c r="B576" s="3" t="s">
        <v>97</v>
      </c>
      <c r="C576" s="3" t="s">
        <v>19</v>
      </c>
      <c r="D576" s="3" t="s">
        <v>221</v>
      </c>
      <c r="E576" s="9">
        <v>400.68</v>
      </c>
      <c r="F576" s="6"/>
      <c r="H576" s="8"/>
    </row>
    <row r="577" spans="1:8" ht="11.25">
      <c r="A577" s="4">
        <v>10895</v>
      </c>
      <c r="B577" s="3" t="s">
        <v>97</v>
      </c>
      <c r="C577" s="3" t="s">
        <v>19</v>
      </c>
      <c r="D577" s="3" t="s">
        <v>221</v>
      </c>
      <c r="E577" s="9">
        <v>367.78</v>
      </c>
      <c r="F577" s="6"/>
      <c r="H577" s="8"/>
    </row>
    <row r="578" spans="1:8" ht="11.25">
      <c r="A578" s="11" t="s">
        <v>222</v>
      </c>
      <c r="E578" s="9">
        <f>SUBTOTAL(9,E571:E577)</f>
        <v>10039.230000000001</v>
      </c>
      <c r="F578" s="6"/>
      <c r="H578" s="8"/>
    </row>
    <row r="579" spans="1:8" ht="11.25">
      <c r="A579" s="4">
        <v>11049</v>
      </c>
      <c r="B579" s="3" t="s">
        <v>18</v>
      </c>
      <c r="C579" s="3" t="s">
        <v>39</v>
      </c>
      <c r="D579" s="3" t="s">
        <v>223</v>
      </c>
      <c r="E579" s="5">
        <v>1462.5</v>
      </c>
      <c r="F579" s="6" t="s">
        <v>10</v>
      </c>
      <c r="G579" s="7">
        <v>9</v>
      </c>
      <c r="H579" s="8">
        <v>39543</v>
      </c>
    </row>
    <row r="580" spans="1:8" ht="11.25">
      <c r="A580" s="4">
        <v>11049</v>
      </c>
      <c r="B580" s="3" t="s">
        <v>18</v>
      </c>
      <c r="C580" s="3" t="s">
        <v>39</v>
      </c>
      <c r="D580" s="3" t="s">
        <v>223</v>
      </c>
      <c r="E580" s="5">
        <v>2551.5</v>
      </c>
      <c r="F580" s="6"/>
      <c r="H580" s="8"/>
    </row>
    <row r="581" spans="1:8" ht="11.25">
      <c r="A581" s="4">
        <v>11049</v>
      </c>
      <c r="B581" s="3" t="s">
        <v>18</v>
      </c>
      <c r="C581" s="3" t="s">
        <v>39</v>
      </c>
      <c r="D581" s="3" t="s">
        <v>223</v>
      </c>
      <c r="E581" s="9">
        <v>324</v>
      </c>
      <c r="F581" s="6"/>
      <c r="H581" s="8"/>
    </row>
    <row r="582" spans="1:8" ht="11.25">
      <c r="A582" s="4">
        <v>11049</v>
      </c>
      <c r="B582" s="3" t="s">
        <v>18</v>
      </c>
      <c r="C582" s="3" t="s">
        <v>39</v>
      </c>
      <c r="D582" s="3" t="s">
        <v>223</v>
      </c>
      <c r="E582" s="9">
        <v>220.5</v>
      </c>
      <c r="F582" s="6"/>
      <c r="H582" s="8"/>
    </row>
    <row r="583" spans="1:8" ht="11.25">
      <c r="A583" s="4">
        <v>11049</v>
      </c>
      <c r="B583" s="3" t="s">
        <v>18</v>
      </c>
      <c r="C583" s="3" t="s">
        <v>39</v>
      </c>
      <c r="D583" s="3" t="s">
        <v>223</v>
      </c>
      <c r="E583" s="9">
        <v>234</v>
      </c>
      <c r="F583" s="6"/>
      <c r="H583" s="8"/>
    </row>
    <row r="584" spans="1:8" ht="11.25">
      <c r="A584" s="4">
        <v>11049</v>
      </c>
      <c r="B584" s="3" t="s">
        <v>18</v>
      </c>
      <c r="C584" s="3" t="s">
        <v>39</v>
      </c>
      <c r="D584" s="3" t="s">
        <v>223</v>
      </c>
      <c r="E584" s="9">
        <v>126</v>
      </c>
      <c r="F584" s="6"/>
      <c r="H584" s="8"/>
    </row>
    <row r="585" spans="1:8" ht="11.25">
      <c r="A585" s="4">
        <v>11049</v>
      </c>
      <c r="B585" s="3" t="s">
        <v>18</v>
      </c>
      <c r="C585" s="3" t="s">
        <v>39</v>
      </c>
      <c r="D585" s="3" t="s">
        <v>223</v>
      </c>
      <c r="E585" s="9">
        <v>247.5</v>
      </c>
      <c r="F585" s="6"/>
      <c r="H585" s="8"/>
    </row>
    <row r="586" spans="1:8" ht="11.25">
      <c r="A586" s="11" t="s">
        <v>224</v>
      </c>
      <c r="E586" s="9">
        <f>SUBTOTAL(9,E579:E585)</f>
        <v>5166</v>
      </c>
      <c r="F586" s="6"/>
      <c r="H586" s="8"/>
    </row>
    <row r="587" spans="1:8" ht="11.25">
      <c r="A587" s="4">
        <v>11055</v>
      </c>
      <c r="B587" s="3" t="s">
        <v>69</v>
      </c>
      <c r="C587" s="3" t="s">
        <v>69</v>
      </c>
      <c r="D587" s="3" t="s">
        <v>182</v>
      </c>
      <c r="E587" s="5">
        <v>8314.52</v>
      </c>
      <c r="F587" s="6" t="s">
        <v>33</v>
      </c>
      <c r="G587" s="7">
        <v>11.5</v>
      </c>
      <c r="H587" s="8">
        <v>39725</v>
      </c>
    </row>
    <row r="588" spans="1:8" ht="11.25">
      <c r="A588" s="4">
        <v>11055</v>
      </c>
      <c r="B588" s="3" t="s">
        <v>69</v>
      </c>
      <c r="C588" s="3" t="s">
        <v>69</v>
      </c>
      <c r="D588" s="3" t="s">
        <v>182</v>
      </c>
      <c r="E588" s="5">
        <v>241.5</v>
      </c>
      <c r="F588" s="6"/>
      <c r="H588" s="8"/>
    </row>
    <row r="589" spans="1:8" ht="11.25">
      <c r="A589" s="4">
        <v>11055</v>
      </c>
      <c r="B589" s="3" t="s">
        <v>69</v>
      </c>
      <c r="C589" s="3" t="s">
        <v>69</v>
      </c>
      <c r="D589" s="3" t="s">
        <v>182</v>
      </c>
      <c r="E589" s="9">
        <v>120.75</v>
      </c>
      <c r="F589" s="6"/>
      <c r="H589" s="8"/>
    </row>
    <row r="590" spans="1:8" ht="11.25">
      <c r="A590" s="4">
        <v>11055</v>
      </c>
      <c r="B590" s="3" t="s">
        <v>69</v>
      </c>
      <c r="C590" s="3" t="s">
        <v>69</v>
      </c>
      <c r="D590" s="3" t="s">
        <v>182</v>
      </c>
      <c r="E590" s="9">
        <v>715.88</v>
      </c>
      <c r="F590" s="6"/>
      <c r="H590" s="8"/>
    </row>
    <row r="591" spans="1:8" ht="11.25">
      <c r="A591" s="4">
        <v>11055</v>
      </c>
      <c r="B591" s="3" t="s">
        <v>69</v>
      </c>
      <c r="C591" s="3" t="s">
        <v>69</v>
      </c>
      <c r="D591" s="3" t="s">
        <v>182</v>
      </c>
      <c r="E591" s="9">
        <v>531.88</v>
      </c>
      <c r="F591" s="6"/>
      <c r="H591" s="8"/>
    </row>
    <row r="592" spans="1:8" ht="11.25">
      <c r="A592" s="11" t="s">
        <v>225</v>
      </c>
      <c r="E592" s="9">
        <f>SUBTOTAL(9,E587:E591)</f>
        <v>9924.529999999999</v>
      </c>
      <c r="F592" s="6"/>
      <c r="H592" s="8"/>
    </row>
    <row r="593" spans="1:8" ht="11.25">
      <c r="A593" s="4">
        <v>11057</v>
      </c>
      <c r="B593" s="3" t="s">
        <v>97</v>
      </c>
      <c r="C593" s="3" t="s">
        <v>19</v>
      </c>
      <c r="D593" s="3" t="s">
        <v>226</v>
      </c>
      <c r="E593" s="5">
        <v>1220.65</v>
      </c>
      <c r="F593" s="6" t="s">
        <v>33</v>
      </c>
      <c r="G593" s="7">
        <v>10.5</v>
      </c>
      <c r="H593" s="8">
        <v>39725</v>
      </c>
    </row>
    <row r="594" spans="1:8" ht="11.25">
      <c r="A594" s="4">
        <v>11057</v>
      </c>
      <c r="B594" s="3" t="s">
        <v>97</v>
      </c>
      <c r="C594" s="3" t="s">
        <v>19</v>
      </c>
      <c r="D594" s="3" t="s">
        <v>226</v>
      </c>
      <c r="E594" s="9">
        <v>115.5</v>
      </c>
      <c r="F594" s="6"/>
      <c r="H594" s="8"/>
    </row>
    <row r="595" spans="1:8" ht="11.25">
      <c r="A595" s="11" t="s">
        <v>227</v>
      </c>
      <c r="E595" s="9">
        <f>SUBTOTAL(9,E593:E594)</f>
        <v>1336.15</v>
      </c>
      <c r="F595" s="6"/>
      <c r="H595" s="8"/>
    </row>
    <row r="596" spans="1:8" ht="11.25">
      <c r="A596" s="4">
        <v>11062</v>
      </c>
      <c r="B596" s="3" t="s">
        <v>39</v>
      </c>
      <c r="C596" s="3" t="s">
        <v>73</v>
      </c>
      <c r="D596" s="3" t="s">
        <v>228</v>
      </c>
      <c r="E596" s="5">
        <v>74.81</v>
      </c>
      <c r="F596" s="6" t="s">
        <v>10</v>
      </c>
      <c r="G596" s="7">
        <v>16</v>
      </c>
      <c r="H596" s="8">
        <v>37149</v>
      </c>
    </row>
    <row r="597" spans="1:8" ht="11.25">
      <c r="A597" s="4">
        <v>11062</v>
      </c>
      <c r="B597" s="3" t="s">
        <v>39</v>
      </c>
      <c r="C597" s="3" t="s">
        <v>73</v>
      </c>
      <c r="D597" s="3" t="s">
        <v>228</v>
      </c>
      <c r="E597" s="5">
        <v>5253.19</v>
      </c>
      <c r="F597" s="6"/>
      <c r="H597" s="8"/>
    </row>
    <row r="598" spans="1:8" ht="11.25">
      <c r="A598" s="11" t="s">
        <v>229</v>
      </c>
      <c r="E598" s="5">
        <f>SUBTOTAL(9,E596:E597)</f>
        <v>5328</v>
      </c>
      <c r="F598" s="6"/>
      <c r="H598" s="8"/>
    </row>
    <row r="599" spans="1:8" ht="11.25">
      <c r="A599" s="4">
        <v>11188</v>
      </c>
      <c r="B599" s="3" t="s">
        <v>7</v>
      </c>
      <c r="C599" s="3" t="s">
        <v>54</v>
      </c>
      <c r="D599" s="3" t="s">
        <v>230</v>
      </c>
      <c r="E599" s="9">
        <v>33.75</v>
      </c>
      <c r="F599" s="6" t="s">
        <v>33</v>
      </c>
      <c r="G599" s="7">
        <v>7.5</v>
      </c>
      <c r="H599" s="8">
        <v>39774</v>
      </c>
    </row>
    <row r="600" spans="1:8" ht="11.25">
      <c r="A600" s="11" t="s">
        <v>231</v>
      </c>
      <c r="E600" s="9">
        <f>SUBTOTAL(9,E599:E599)</f>
        <v>33.75</v>
      </c>
      <c r="F600" s="6"/>
      <c r="H600" s="8"/>
    </row>
    <row r="601" spans="1:8" ht="11.25">
      <c r="A601" s="4">
        <v>11401</v>
      </c>
      <c r="B601" s="3" t="s">
        <v>18</v>
      </c>
      <c r="C601" s="3" t="s">
        <v>69</v>
      </c>
      <c r="D601" s="3" t="s">
        <v>232</v>
      </c>
      <c r="E601" s="5">
        <v>1288</v>
      </c>
      <c r="F601" s="6" t="s">
        <v>10</v>
      </c>
      <c r="G601" s="7">
        <v>8</v>
      </c>
      <c r="H601" s="8">
        <v>37289</v>
      </c>
    </row>
    <row r="602" spans="1:8" ht="11.25">
      <c r="A602" s="4">
        <v>11401</v>
      </c>
      <c r="B602" s="3" t="s">
        <v>18</v>
      </c>
      <c r="C602" s="3" t="s">
        <v>69</v>
      </c>
      <c r="D602" s="3" t="s">
        <v>232</v>
      </c>
      <c r="E602" s="5">
        <v>932</v>
      </c>
      <c r="F602" s="6"/>
      <c r="H602" s="8"/>
    </row>
    <row r="603" spans="1:8" ht="11.25">
      <c r="A603" s="4">
        <v>11401</v>
      </c>
      <c r="B603" s="3" t="s">
        <v>18</v>
      </c>
      <c r="C603" s="3" t="s">
        <v>69</v>
      </c>
      <c r="D603" s="3" t="s">
        <v>232</v>
      </c>
      <c r="E603" s="9">
        <v>152</v>
      </c>
      <c r="F603" s="6"/>
      <c r="H603" s="8"/>
    </row>
    <row r="604" spans="1:8" ht="11.25">
      <c r="A604" s="4">
        <v>11401</v>
      </c>
      <c r="B604" s="3" t="s">
        <v>18</v>
      </c>
      <c r="C604" s="3" t="s">
        <v>69</v>
      </c>
      <c r="D604" s="3" t="s">
        <v>232</v>
      </c>
      <c r="E604" s="9">
        <v>128</v>
      </c>
      <c r="F604" s="6"/>
      <c r="H604" s="8"/>
    </row>
    <row r="605" spans="1:8" ht="11.25">
      <c r="A605" s="4">
        <v>11401</v>
      </c>
      <c r="B605" s="3" t="s">
        <v>18</v>
      </c>
      <c r="C605" s="3" t="s">
        <v>69</v>
      </c>
      <c r="D605" s="3" t="s">
        <v>232</v>
      </c>
      <c r="E605" s="9">
        <v>128</v>
      </c>
      <c r="F605" s="6"/>
      <c r="H605" s="8"/>
    </row>
    <row r="606" spans="1:8" ht="11.25">
      <c r="A606" s="4">
        <v>11401</v>
      </c>
      <c r="B606" s="3" t="s">
        <v>18</v>
      </c>
      <c r="C606" s="3" t="s">
        <v>69</v>
      </c>
      <c r="D606" s="3" t="s">
        <v>232</v>
      </c>
      <c r="E606" s="9">
        <v>152</v>
      </c>
      <c r="F606" s="6"/>
      <c r="H606" s="8"/>
    </row>
    <row r="607" spans="1:8" ht="11.25">
      <c r="A607" s="4">
        <v>11401</v>
      </c>
      <c r="B607" s="3" t="s">
        <v>18</v>
      </c>
      <c r="C607" s="3" t="s">
        <v>69</v>
      </c>
      <c r="D607" s="3" t="s">
        <v>232</v>
      </c>
      <c r="E607" s="9">
        <v>76</v>
      </c>
      <c r="F607" s="6"/>
      <c r="H607" s="8"/>
    </row>
    <row r="608" spans="1:8" ht="11.25">
      <c r="A608" s="11" t="s">
        <v>233</v>
      </c>
      <c r="E608" s="9">
        <f>SUBTOTAL(9,E601:E607)</f>
        <v>2856</v>
      </c>
      <c r="F608" s="6"/>
      <c r="H608" s="8"/>
    </row>
    <row r="609" spans="1:8" ht="11.25">
      <c r="A609" s="4">
        <v>11404</v>
      </c>
      <c r="B609" s="3" t="s">
        <v>97</v>
      </c>
      <c r="C609" s="3" t="s">
        <v>19</v>
      </c>
      <c r="D609" s="3" t="s">
        <v>234</v>
      </c>
      <c r="E609" s="5">
        <v>844</v>
      </c>
      <c r="F609" s="6" t="s">
        <v>10</v>
      </c>
      <c r="G609" s="7">
        <v>8</v>
      </c>
      <c r="H609" s="8">
        <v>37338</v>
      </c>
    </row>
    <row r="610" spans="1:8" ht="11.25">
      <c r="A610" s="4">
        <v>11404</v>
      </c>
      <c r="B610" s="3" t="s">
        <v>97</v>
      </c>
      <c r="C610" s="3" t="s">
        <v>19</v>
      </c>
      <c r="D610" s="3" t="s">
        <v>234</v>
      </c>
      <c r="E610" s="5">
        <v>700</v>
      </c>
      <c r="F610" s="6"/>
      <c r="H610" s="8"/>
    </row>
    <row r="611" spans="1:8" ht="11.25">
      <c r="A611" s="4">
        <v>11404</v>
      </c>
      <c r="B611" s="3" t="s">
        <v>97</v>
      </c>
      <c r="C611" s="3" t="s">
        <v>19</v>
      </c>
      <c r="D611" s="3" t="s">
        <v>234</v>
      </c>
      <c r="E611" s="9">
        <v>100</v>
      </c>
      <c r="F611" s="6"/>
      <c r="H611" s="8"/>
    </row>
    <row r="612" spans="1:8" ht="11.25">
      <c r="A612" s="4">
        <v>11404</v>
      </c>
      <c r="B612" s="3" t="s">
        <v>97</v>
      </c>
      <c r="C612" s="3" t="s">
        <v>19</v>
      </c>
      <c r="D612" s="3" t="s">
        <v>234</v>
      </c>
      <c r="E612" s="9">
        <v>88</v>
      </c>
      <c r="F612" s="6"/>
      <c r="H612" s="8"/>
    </row>
    <row r="613" spans="1:8" ht="11.25">
      <c r="A613" s="4">
        <v>11404</v>
      </c>
      <c r="B613" s="3" t="s">
        <v>97</v>
      </c>
      <c r="C613" s="3" t="s">
        <v>19</v>
      </c>
      <c r="D613" s="3" t="s">
        <v>234</v>
      </c>
      <c r="E613" s="9">
        <v>80</v>
      </c>
      <c r="F613" s="6"/>
      <c r="H613" s="8"/>
    </row>
    <row r="614" spans="1:8" ht="11.25">
      <c r="A614" s="11" t="s">
        <v>235</v>
      </c>
      <c r="E614" s="9">
        <f>SUBTOTAL(9,E609:E613)</f>
        <v>1812</v>
      </c>
      <c r="F614" s="6"/>
      <c r="H614" s="8"/>
    </row>
    <row r="615" spans="1:8" ht="11.25">
      <c r="A615" s="4">
        <v>11405</v>
      </c>
      <c r="B615" s="3" t="s">
        <v>69</v>
      </c>
      <c r="C615" s="3" t="s">
        <v>29</v>
      </c>
      <c r="D615" s="3" t="s">
        <v>236</v>
      </c>
      <c r="E615" s="5">
        <v>2278.51</v>
      </c>
      <c r="F615" s="6" t="s">
        <v>10</v>
      </c>
      <c r="G615" s="7">
        <f>201.5/26</f>
        <v>7.75</v>
      </c>
      <c r="H615" s="8">
        <v>37310</v>
      </c>
    </row>
    <row r="616" spans="1:8" ht="11.25">
      <c r="A616" s="4">
        <v>11405</v>
      </c>
      <c r="B616" s="3" t="s">
        <v>69</v>
      </c>
      <c r="C616" s="3" t="s">
        <v>29</v>
      </c>
      <c r="D616" s="3" t="s">
        <v>236</v>
      </c>
      <c r="E616" s="5">
        <v>1755.39</v>
      </c>
      <c r="F616" s="6"/>
      <c r="H616" s="8"/>
    </row>
    <row r="617" spans="1:8" ht="11.25">
      <c r="A617" s="4">
        <v>11405</v>
      </c>
      <c r="B617" s="3" t="s">
        <v>69</v>
      </c>
      <c r="C617" s="3" t="s">
        <v>29</v>
      </c>
      <c r="D617" s="3" t="s">
        <v>236</v>
      </c>
      <c r="E617" s="9">
        <v>186</v>
      </c>
      <c r="F617" s="6"/>
      <c r="H617" s="8"/>
    </row>
    <row r="618" spans="1:8" ht="11.25">
      <c r="A618" s="4">
        <v>11405</v>
      </c>
      <c r="B618" s="3" t="s">
        <v>69</v>
      </c>
      <c r="C618" s="3" t="s">
        <v>29</v>
      </c>
      <c r="D618" s="3" t="s">
        <v>236</v>
      </c>
      <c r="E618" s="9">
        <v>170.5</v>
      </c>
      <c r="F618" s="6"/>
      <c r="H618" s="8"/>
    </row>
    <row r="619" spans="1:8" ht="11.25">
      <c r="A619" s="4">
        <v>11405</v>
      </c>
      <c r="B619" s="3" t="s">
        <v>69</v>
      </c>
      <c r="C619" s="3" t="s">
        <v>29</v>
      </c>
      <c r="D619" s="3" t="s">
        <v>236</v>
      </c>
      <c r="E619" s="9">
        <v>251.88</v>
      </c>
      <c r="F619" s="6"/>
      <c r="H619" s="8"/>
    </row>
    <row r="620" spans="1:8" ht="11.25">
      <c r="A620" s="4">
        <v>11405</v>
      </c>
      <c r="B620" s="3" t="s">
        <v>69</v>
      </c>
      <c r="C620" s="3" t="s">
        <v>29</v>
      </c>
      <c r="D620" s="3" t="s">
        <v>236</v>
      </c>
      <c r="E620" s="9">
        <v>155</v>
      </c>
      <c r="F620" s="6"/>
      <c r="H620" s="8"/>
    </row>
    <row r="621" spans="1:8" ht="11.25">
      <c r="A621" s="4">
        <v>11405</v>
      </c>
      <c r="B621" s="3" t="s">
        <v>69</v>
      </c>
      <c r="C621" s="3" t="s">
        <v>29</v>
      </c>
      <c r="D621" s="3" t="s">
        <v>236</v>
      </c>
      <c r="E621" s="9">
        <v>38.75</v>
      </c>
      <c r="F621" s="6"/>
      <c r="H621" s="8"/>
    </row>
    <row r="622" spans="1:8" ht="11.25">
      <c r="A622" s="11" t="s">
        <v>237</v>
      </c>
      <c r="E622" s="9">
        <f>SUBTOTAL(9,E615:E621)</f>
        <v>4836.030000000001</v>
      </c>
      <c r="F622" s="6"/>
      <c r="H622" s="8"/>
    </row>
    <row r="623" spans="1:8" ht="11.25">
      <c r="A623" s="4">
        <v>11406</v>
      </c>
      <c r="B623" s="3" t="s">
        <v>13</v>
      </c>
      <c r="C623" s="3" t="s">
        <v>12</v>
      </c>
      <c r="D623" s="3" t="s">
        <v>238</v>
      </c>
      <c r="E623" s="5">
        <v>1193.41</v>
      </c>
      <c r="F623" s="6" t="s">
        <v>10</v>
      </c>
      <c r="G623" s="7">
        <f>198.9/26</f>
        <v>7.65</v>
      </c>
      <c r="H623" s="8">
        <v>38423</v>
      </c>
    </row>
    <row r="624" spans="1:8" ht="11.25">
      <c r="A624" s="4">
        <v>11406</v>
      </c>
      <c r="B624" s="3" t="s">
        <v>13</v>
      </c>
      <c r="C624" s="3" t="s">
        <v>12</v>
      </c>
      <c r="D624" s="3" t="s">
        <v>238</v>
      </c>
      <c r="E624" s="5">
        <v>1426.73</v>
      </c>
      <c r="F624" s="6"/>
      <c r="H624" s="8"/>
    </row>
    <row r="625" spans="1:8" ht="11.25">
      <c r="A625" s="4">
        <v>11406</v>
      </c>
      <c r="B625" s="3" t="s">
        <v>13</v>
      </c>
      <c r="C625" s="3" t="s">
        <v>12</v>
      </c>
      <c r="D625" s="3" t="s">
        <v>238</v>
      </c>
      <c r="E625" s="9">
        <v>191.25</v>
      </c>
      <c r="F625" s="6"/>
      <c r="H625" s="8"/>
    </row>
    <row r="626" spans="1:8" ht="11.25">
      <c r="A626" s="4">
        <v>11406</v>
      </c>
      <c r="B626" s="3" t="s">
        <v>13</v>
      </c>
      <c r="C626" s="3" t="s">
        <v>12</v>
      </c>
      <c r="D626" s="3" t="s">
        <v>238</v>
      </c>
      <c r="E626" s="9">
        <v>183.6</v>
      </c>
      <c r="F626" s="6"/>
      <c r="H626" s="8"/>
    </row>
    <row r="627" spans="1:8" ht="11.25">
      <c r="A627" s="4">
        <v>11406</v>
      </c>
      <c r="B627" s="3" t="s">
        <v>13</v>
      </c>
      <c r="C627" s="3" t="s">
        <v>12</v>
      </c>
      <c r="D627" s="3" t="s">
        <v>238</v>
      </c>
      <c r="E627" s="9">
        <v>172.13</v>
      </c>
      <c r="F627" s="6"/>
      <c r="H627" s="8"/>
    </row>
    <row r="628" spans="1:8" ht="11.25">
      <c r="A628" s="11" t="s">
        <v>239</v>
      </c>
      <c r="E628" s="9">
        <f>SUBTOTAL(9,E623:E627)</f>
        <v>3167.1200000000003</v>
      </c>
      <c r="F628" s="6"/>
      <c r="H628" s="8"/>
    </row>
    <row r="629" spans="1:8" ht="11.25">
      <c r="A629" s="4">
        <v>11535</v>
      </c>
      <c r="B629" s="3" t="s">
        <v>8</v>
      </c>
      <c r="C629" s="3" t="s">
        <v>97</v>
      </c>
      <c r="D629" s="3" t="s">
        <v>240</v>
      </c>
      <c r="E629" s="5">
        <v>2620</v>
      </c>
      <c r="F629" s="6" t="s">
        <v>10</v>
      </c>
      <c r="G629" s="7">
        <v>8</v>
      </c>
      <c r="H629" s="8">
        <v>37359</v>
      </c>
    </row>
    <row r="630" spans="1:8" ht="11.25">
      <c r="A630" s="4">
        <v>11535</v>
      </c>
      <c r="B630" s="3" t="s">
        <v>8</v>
      </c>
      <c r="C630" s="3" t="s">
        <v>97</v>
      </c>
      <c r="D630" s="3" t="s">
        <v>240</v>
      </c>
      <c r="E630" s="5">
        <v>1408</v>
      </c>
      <c r="F630" s="6"/>
      <c r="H630" s="8"/>
    </row>
    <row r="631" spans="1:8" ht="11.25">
      <c r="A631" s="4">
        <v>11535</v>
      </c>
      <c r="B631" s="3" t="s">
        <v>8</v>
      </c>
      <c r="C631" s="3" t="s">
        <v>97</v>
      </c>
      <c r="D631" s="3" t="s">
        <v>240</v>
      </c>
      <c r="E631" s="9">
        <v>228</v>
      </c>
      <c r="F631" s="6"/>
      <c r="H631" s="8"/>
    </row>
    <row r="632" spans="1:8" ht="11.25">
      <c r="A632" s="4">
        <v>11535</v>
      </c>
      <c r="B632" s="3" t="s">
        <v>8</v>
      </c>
      <c r="C632" s="3" t="s">
        <v>97</v>
      </c>
      <c r="D632" s="3" t="s">
        <v>240</v>
      </c>
      <c r="E632" s="9">
        <v>176</v>
      </c>
      <c r="F632" s="6"/>
      <c r="H632" s="8"/>
    </row>
    <row r="633" spans="1:8" ht="11.25">
      <c r="A633" s="4">
        <v>11535</v>
      </c>
      <c r="B633" s="3" t="s">
        <v>8</v>
      </c>
      <c r="C633" s="3" t="s">
        <v>97</v>
      </c>
      <c r="D633" s="3" t="s">
        <v>240</v>
      </c>
      <c r="E633" s="9">
        <v>256</v>
      </c>
      <c r="F633" s="6"/>
      <c r="H633" s="8"/>
    </row>
    <row r="634" spans="1:8" ht="11.25">
      <c r="A634" s="4">
        <v>11535</v>
      </c>
      <c r="B634" s="3" t="s">
        <v>8</v>
      </c>
      <c r="C634" s="3" t="s">
        <v>97</v>
      </c>
      <c r="D634" s="3" t="s">
        <v>240</v>
      </c>
      <c r="E634" s="9">
        <v>464</v>
      </c>
      <c r="F634" s="6"/>
      <c r="H634" s="8"/>
    </row>
    <row r="635" spans="1:8" ht="11.25">
      <c r="A635" s="4">
        <v>11535</v>
      </c>
      <c r="B635" s="3" t="s">
        <v>8</v>
      </c>
      <c r="C635" s="3" t="s">
        <v>97</v>
      </c>
      <c r="D635" s="3" t="s">
        <v>240</v>
      </c>
      <c r="E635" s="9">
        <v>316</v>
      </c>
      <c r="F635" s="6"/>
      <c r="H635" s="8"/>
    </row>
    <row r="636" spans="1:8" ht="11.25">
      <c r="A636" s="11" t="s">
        <v>241</v>
      </c>
      <c r="E636" s="9">
        <f>SUBTOTAL(9,E629:E635)</f>
        <v>5468</v>
      </c>
      <c r="F636" s="6"/>
      <c r="H636" s="8"/>
    </row>
    <row r="637" spans="1:8" ht="11.25">
      <c r="A637" s="4">
        <v>11539</v>
      </c>
      <c r="B637" s="3" t="s">
        <v>69</v>
      </c>
      <c r="C637" s="3" t="s">
        <v>19</v>
      </c>
      <c r="D637" s="3" t="s">
        <v>242</v>
      </c>
      <c r="E637" s="5">
        <v>332</v>
      </c>
      <c r="F637" s="6" t="s">
        <v>10</v>
      </c>
      <c r="G637" s="7">
        <v>8</v>
      </c>
      <c r="H637" s="8">
        <v>37345</v>
      </c>
    </row>
    <row r="638" spans="1:8" ht="11.25">
      <c r="A638" s="4">
        <v>11539</v>
      </c>
      <c r="B638" s="3" t="s">
        <v>69</v>
      </c>
      <c r="C638" s="3" t="s">
        <v>19</v>
      </c>
      <c r="D638" s="3" t="s">
        <v>242</v>
      </c>
      <c r="E638" s="5">
        <v>1204</v>
      </c>
      <c r="F638" s="6"/>
      <c r="H638" s="8"/>
    </row>
    <row r="639" spans="1:8" ht="11.25">
      <c r="A639" s="4">
        <v>11539</v>
      </c>
      <c r="B639" s="3" t="s">
        <v>69</v>
      </c>
      <c r="C639" s="3" t="s">
        <v>19</v>
      </c>
      <c r="D639" s="3" t="s">
        <v>242</v>
      </c>
      <c r="E639" s="9">
        <v>176</v>
      </c>
      <c r="F639" s="6"/>
      <c r="H639" s="8"/>
    </row>
    <row r="640" spans="1:8" ht="11.25">
      <c r="A640" s="4">
        <v>11539</v>
      </c>
      <c r="B640" s="3" t="s">
        <v>69</v>
      </c>
      <c r="C640" s="3" t="s">
        <v>19</v>
      </c>
      <c r="D640" s="3" t="s">
        <v>242</v>
      </c>
      <c r="E640" s="9">
        <v>208</v>
      </c>
      <c r="F640" s="6"/>
      <c r="H640" s="8"/>
    </row>
    <row r="641" spans="1:8" ht="11.25">
      <c r="A641" s="4">
        <v>11539</v>
      </c>
      <c r="B641" s="3" t="s">
        <v>69</v>
      </c>
      <c r="C641" s="3" t="s">
        <v>19</v>
      </c>
      <c r="D641" s="3" t="s">
        <v>242</v>
      </c>
      <c r="E641" s="9">
        <v>80</v>
      </c>
      <c r="F641" s="6"/>
      <c r="H641" s="8"/>
    </row>
    <row r="642" spans="1:8" ht="11.25">
      <c r="A642" s="4">
        <v>11539</v>
      </c>
      <c r="B642" s="3" t="s">
        <v>69</v>
      </c>
      <c r="C642" s="3" t="s">
        <v>19</v>
      </c>
      <c r="D642" s="3" t="s">
        <v>242</v>
      </c>
      <c r="E642" s="9">
        <v>144</v>
      </c>
      <c r="F642" s="6"/>
      <c r="H642" s="8"/>
    </row>
    <row r="643" spans="1:8" ht="11.25">
      <c r="A643" s="4">
        <v>11539</v>
      </c>
      <c r="B643" s="3" t="s">
        <v>69</v>
      </c>
      <c r="C643" s="3" t="s">
        <v>19</v>
      </c>
      <c r="D643" s="3" t="s">
        <v>242</v>
      </c>
      <c r="E643" s="9">
        <v>144</v>
      </c>
      <c r="F643" s="6"/>
      <c r="H643" s="8"/>
    </row>
    <row r="644" spans="1:8" ht="11.25">
      <c r="A644" s="11" t="s">
        <v>243</v>
      </c>
      <c r="E644" s="9">
        <f>SUBTOTAL(9,E637:E643)</f>
        <v>2288</v>
      </c>
      <c r="F644" s="6"/>
      <c r="H644" s="8"/>
    </row>
    <row r="645" spans="1:8" ht="11.25">
      <c r="A645" s="4">
        <v>11578</v>
      </c>
      <c r="B645" s="3" t="s">
        <v>73</v>
      </c>
      <c r="C645" s="3" t="s">
        <v>19</v>
      </c>
      <c r="D645" s="3" t="s">
        <v>244</v>
      </c>
      <c r="E645" s="5">
        <v>50.75</v>
      </c>
      <c r="F645" s="6" t="s">
        <v>10</v>
      </c>
      <c r="G645" s="7">
        <f>188.5/26</f>
        <v>7.25</v>
      </c>
      <c r="H645" s="8">
        <v>39587</v>
      </c>
    </row>
    <row r="646" spans="1:8" ht="11.25">
      <c r="A646" s="4">
        <v>11578</v>
      </c>
      <c r="B646" s="3" t="s">
        <v>73</v>
      </c>
      <c r="C646" s="3" t="s">
        <v>19</v>
      </c>
      <c r="D646" s="3" t="s">
        <v>244</v>
      </c>
      <c r="E646" s="5">
        <v>253.75</v>
      </c>
      <c r="F646" s="6"/>
      <c r="H646" s="8"/>
    </row>
    <row r="647" spans="1:8" ht="11.25">
      <c r="A647" s="4">
        <v>11578</v>
      </c>
      <c r="B647" s="3" t="s">
        <v>73</v>
      </c>
      <c r="C647" s="3" t="s">
        <v>19</v>
      </c>
      <c r="D647" s="3" t="s">
        <v>244</v>
      </c>
      <c r="E647" s="9">
        <v>43.5</v>
      </c>
      <c r="F647" s="6"/>
      <c r="H647" s="8"/>
    </row>
    <row r="648" spans="1:8" ht="11.25">
      <c r="A648" s="11" t="s">
        <v>245</v>
      </c>
      <c r="E648" s="9">
        <f>SUBTOTAL(9,E645:E647)</f>
        <v>348</v>
      </c>
      <c r="F648" s="6"/>
      <c r="H648" s="8"/>
    </row>
    <row r="649" spans="1:8" ht="11.25">
      <c r="A649" s="4">
        <v>11653</v>
      </c>
      <c r="B649" s="3" t="s">
        <v>12</v>
      </c>
      <c r="C649" s="3" t="s">
        <v>54</v>
      </c>
      <c r="D649" s="3" t="s">
        <v>246</v>
      </c>
      <c r="E649" s="5">
        <v>2588</v>
      </c>
      <c r="F649" s="6" t="s">
        <v>10</v>
      </c>
      <c r="G649" s="7">
        <v>8</v>
      </c>
      <c r="H649" s="8">
        <v>37415</v>
      </c>
    </row>
    <row r="650" spans="1:8" ht="11.25">
      <c r="A650" s="4">
        <v>11653</v>
      </c>
      <c r="B650" s="3" t="s">
        <v>12</v>
      </c>
      <c r="C650" s="3" t="s">
        <v>54</v>
      </c>
      <c r="D650" s="3" t="s">
        <v>246</v>
      </c>
      <c r="E650" s="5">
        <v>1448</v>
      </c>
      <c r="F650" s="6"/>
      <c r="H650" s="8"/>
    </row>
    <row r="651" spans="1:8" ht="11.25">
      <c r="A651" s="4">
        <v>11653</v>
      </c>
      <c r="B651" s="3" t="s">
        <v>12</v>
      </c>
      <c r="C651" s="3" t="s">
        <v>54</v>
      </c>
      <c r="D651" s="3" t="s">
        <v>246</v>
      </c>
      <c r="E651" s="9">
        <v>212</v>
      </c>
      <c r="F651" s="6"/>
      <c r="H651" s="8"/>
    </row>
    <row r="652" spans="1:8" ht="11.25">
      <c r="A652" s="4">
        <v>11653</v>
      </c>
      <c r="B652" s="3" t="s">
        <v>12</v>
      </c>
      <c r="C652" s="3" t="s">
        <v>54</v>
      </c>
      <c r="D652" s="3" t="s">
        <v>246</v>
      </c>
      <c r="E652" s="9">
        <v>176</v>
      </c>
      <c r="F652" s="6"/>
      <c r="H652" s="8"/>
    </row>
    <row r="653" spans="1:8" ht="11.25">
      <c r="A653" s="4">
        <v>11653</v>
      </c>
      <c r="B653" s="3" t="s">
        <v>12</v>
      </c>
      <c r="C653" s="3" t="s">
        <v>54</v>
      </c>
      <c r="D653" s="3" t="s">
        <v>246</v>
      </c>
      <c r="E653" s="9">
        <v>136</v>
      </c>
      <c r="F653" s="6"/>
      <c r="H653" s="8"/>
    </row>
    <row r="654" spans="1:8" ht="11.25">
      <c r="A654" s="4">
        <v>11653</v>
      </c>
      <c r="B654" s="3" t="s">
        <v>12</v>
      </c>
      <c r="C654" s="3" t="s">
        <v>54</v>
      </c>
      <c r="D654" s="3" t="s">
        <v>246</v>
      </c>
      <c r="E654" s="9">
        <v>124</v>
      </c>
      <c r="F654" s="6"/>
      <c r="H654" s="8"/>
    </row>
    <row r="655" spans="1:8" ht="11.25">
      <c r="A655" s="4">
        <v>11653</v>
      </c>
      <c r="B655" s="3" t="s">
        <v>12</v>
      </c>
      <c r="C655" s="3" t="s">
        <v>54</v>
      </c>
      <c r="D655" s="3" t="s">
        <v>246</v>
      </c>
      <c r="E655" s="9">
        <v>164</v>
      </c>
      <c r="F655" s="6"/>
      <c r="H655" s="8"/>
    </row>
    <row r="656" spans="1:8" ht="11.25">
      <c r="A656" s="11" t="s">
        <v>247</v>
      </c>
      <c r="E656" s="9">
        <f>SUBTOTAL(9,E649:E655)</f>
        <v>4848</v>
      </c>
      <c r="F656" s="6"/>
      <c r="H656" s="8"/>
    </row>
    <row r="657" spans="1:8" ht="11.25">
      <c r="A657" s="4">
        <v>11655</v>
      </c>
      <c r="B657" s="3" t="s">
        <v>39</v>
      </c>
      <c r="C657" s="3" t="s">
        <v>19</v>
      </c>
      <c r="D657" s="3" t="s">
        <v>248</v>
      </c>
      <c r="E657" s="5">
        <v>779.63</v>
      </c>
      <c r="F657" s="6" t="s">
        <v>10</v>
      </c>
      <c r="G657" s="7">
        <v>20.5</v>
      </c>
      <c r="H657" s="8">
        <v>37415</v>
      </c>
    </row>
    <row r="658" spans="1:8" ht="11.25">
      <c r="A658" s="4">
        <v>11655</v>
      </c>
      <c r="B658" s="3" t="s">
        <v>39</v>
      </c>
      <c r="C658" s="3" t="s">
        <v>19</v>
      </c>
      <c r="D658" s="3" t="s">
        <v>248</v>
      </c>
      <c r="E658" s="5">
        <v>8845.75</v>
      </c>
      <c r="F658" s="6"/>
      <c r="H658" s="8"/>
    </row>
    <row r="659" spans="1:8" ht="11.25">
      <c r="A659" s="4">
        <v>11655</v>
      </c>
      <c r="B659" s="3" t="s">
        <v>39</v>
      </c>
      <c r="C659" s="3" t="s">
        <v>19</v>
      </c>
      <c r="D659" s="3" t="s">
        <v>248</v>
      </c>
      <c r="E659" s="9">
        <v>1404.25</v>
      </c>
      <c r="F659" s="6"/>
      <c r="H659" s="8"/>
    </row>
    <row r="660" spans="1:8" ht="11.25">
      <c r="A660" s="11" t="s">
        <v>249</v>
      </c>
      <c r="E660" s="9">
        <f>SUBTOTAL(9,E657:E659)</f>
        <v>11029.63</v>
      </c>
      <c r="F660" s="6"/>
      <c r="H660" s="8"/>
    </row>
    <row r="661" spans="1:8" ht="11.25">
      <c r="A661" s="4">
        <v>11656</v>
      </c>
      <c r="B661" s="3" t="s">
        <v>8</v>
      </c>
      <c r="C661" s="3" t="s">
        <v>7</v>
      </c>
      <c r="D661" s="3" t="s">
        <v>250</v>
      </c>
      <c r="E661" s="5">
        <v>64.81</v>
      </c>
      <c r="F661" s="6" t="s">
        <v>10</v>
      </c>
      <c r="G661" s="7">
        <f>331.5/26</f>
        <v>12.75</v>
      </c>
      <c r="H661" s="8">
        <v>38136</v>
      </c>
    </row>
    <row r="662" spans="1:8" ht="11.25">
      <c r="A662" s="4">
        <v>11656</v>
      </c>
      <c r="B662" s="3" t="s">
        <v>8</v>
      </c>
      <c r="C662" s="3" t="s">
        <v>7</v>
      </c>
      <c r="D662" s="3" t="s">
        <v>250</v>
      </c>
      <c r="E662" s="5">
        <v>3976.45</v>
      </c>
      <c r="F662" s="6"/>
      <c r="H662" s="8"/>
    </row>
    <row r="663" spans="1:8" ht="11.25">
      <c r="A663" s="11" t="s">
        <v>251</v>
      </c>
      <c r="E663" s="5">
        <f>SUBTOTAL(9,E661:E662)</f>
        <v>4041.2599999999998</v>
      </c>
      <c r="F663" s="6"/>
      <c r="H663" s="8"/>
    </row>
    <row r="664" spans="1:8" ht="11.25">
      <c r="A664" s="4">
        <v>11688</v>
      </c>
      <c r="B664" s="3" t="s">
        <v>35</v>
      </c>
      <c r="C664" s="3" t="s">
        <v>12</v>
      </c>
      <c r="D664" s="3" t="s">
        <v>252</v>
      </c>
      <c r="E664" s="5">
        <v>540</v>
      </c>
      <c r="F664" s="6" t="s">
        <v>10</v>
      </c>
      <c r="G664" s="7">
        <v>8</v>
      </c>
      <c r="H664" s="8">
        <v>37436</v>
      </c>
    </row>
    <row r="665" spans="1:8" ht="11.25">
      <c r="A665" s="11" t="s">
        <v>253</v>
      </c>
      <c r="E665" s="5">
        <f>SUBTOTAL(9,E664:E664)</f>
        <v>540</v>
      </c>
      <c r="F665" s="6"/>
      <c r="H665" s="8"/>
    </row>
    <row r="666" spans="1:8" ht="11.25">
      <c r="A666" s="4">
        <v>11704</v>
      </c>
      <c r="B666" s="3" t="s">
        <v>13</v>
      </c>
      <c r="C666" s="3" t="s">
        <v>254</v>
      </c>
      <c r="D666" s="3" t="s">
        <v>255</v>
      </c>
      <c r="E666" s="5">
        <v>5153.76</v>
      </c>
      <c r="F666" s="6" t="s">
        <v>33</v>
      </c>
      <c r="G666" s="7">
        <v>12</v>
      </c>
      <c r="H666" s="8">
        <v>39620</v>
      </c>
    </row>
    <row r="667" spans="1:8" ht="11.25">
      <c r="A667" s="11" t="s">
        <v>256</v>
      </c>
      <c r="E667" s="5">
        <f>SUBTOTAL(9,E666:E666)</f>
        <v>5153.76</v>
      </c>
      <c r="F667" s="6"/>
      <c r="H667" s="8"/>
    </row>
    <row r="668" spans="1:8" ht="11.25">
      <c r="A668" s="4">
        <v>11715</v>
      </c>
      <c r="B668" s="3" t="s">
        <v>60</v>
      </c>
      <c r="C668" s="3" t="s">
        <v>12</v>
      </c>
      <c r="D668" s="3" t="s">
        <v>257</v>
      </c>
      <c r="E668" s="5">
        <v>1660.99</v>
      </c>
      <c r="F668" s="6" t="s">
        <v>10</v>
      </c>
      <c r="G668" s="7">
        <f>205.4/26</f>
        <v>7.9</v>
      </c>
      <c r="H668" s="8">
        <v>37443</v>
      </c>
    </row>
    <row r="669" spans="1:8" ht="11.25">
      <c r="A669" s="11" t="s">
        <v>258</v>
      </c>
      <c r="E669" s="5">
        <f>SUBTOTAL(9,E668:E668)</f>
        <v>1660.99</v>
      </c>
      <c r="F669" s="6"/>
      <c r="H669" s="8"/>
    </row>
    <row r="670" spans="1:8" ht="11.25">
      <c r="A670" s="4">
        <v>11823</v>
      </c>
      <c r="B670" s="3" t="s">
        <v>13</v>
      </c>
      <c r="C670" s="3" t="s">
        <v>12</v>
      </c>
      <c r="D670" s="3" t="s">
        <v>259</v>
      </c>
      <c r="E670" s="5">
        <v>336</v>
      </c>
      <c r="F670" s="6" t="s">
        <v>10</v>
      </c>
      <c r="G670" s="7">
        <v>8</v>
      </c>
      <c r="H670" s="8">
        <v>37464</v>
      </c>
    </row>
    <row r="671" spans="1:8" ht="11.25">
      <c r="A671" s="4">
        <v>11823</v>
      </c>
      <c r="B671" s="3" t="s">
        <v>13</v>
      </c>
      <c r="C671" s="3" t="s">
        <v>12</v>
      </c>
      <c r="D671" s="3" t="s">
        <v>259</v>
      </c>
      <c r="E671" s="5">
        <v>652</v>
      </c>
      <c r="F671" s="6"/>
      <c r="H671" s="8"/>
    </row>
    <row r="672" spans="1:8" ht="11.25">
      <c r="A672" s="4">
        <v>11823</v>
      </c>
      <c r="B672" s="3" t="s">
        <v>13</v>
      </c>
      <c r="C672" s="3" t="s">
        <v>12</v>
      </c>
      <c r="D672" s="3" t="s">
        <v>259</v>
      </c>
      <c r="E672" s="9">
        <v>68</v>
      </c>
      <c r="F672" s="6"/>
      <c r="H672" s="8"/>
    </row>
    <row r="673" spans="1:8" ht="11.25">
      <c r="A673" s="4">
        <v>11823</v>
      </c>
      <c r="B673" s="3" t="s">
        <v>13</v>
      </c>
      <c r="C673" s="3" t="s">
        <v>12</v>
      </c>
      <c r="D673" s="3" t="s">
        <v>259</v>
      </c>
      <c r="E673" s="9">
        <v>28</v>
      </c>
      <c r="F673" s="6"/>
      <c r="H673" s="8"/>
    </row>
    <row r="674" spans="1:8" ht="11.25">
      <c r="A674" s="4">
        <v>11823</v>
      </c>
      <c r="B674" s="3" t="s">
        <v>13</v>
      </c>
      <c r="C674" s="3" t="s">
        <v>12</v>
      </c>
      <c r="D674" s="3" t="s">
        <v>259</v>
      </c>
      <c r="E674" s="9">
        <v>28</v>
      </c>
      <c r="F674" s="6"/>
      <c r="H674" s="8"/>
    </row>
    <row r="675" spans="1:8" ht="11.25">
      <c r="A675" s="11" t="s">
        <v>260</v>
      </c>
      <c r="E675" s="9">
        <f>SUBTOTAL(9,E670:E674)</f>
        <v>1112</v>
      </c>
      <c r="F675" s="6"/>
      <c r="H675" s="8"/>
    </row>
    <row r="676" spans="1:8" ht="11.25">
      <c r="A676" s="4">
        <v>11835</v>
      </c>
      <c r="B676" s="3" t="s">
        <v>12</v>
      </c>
      <c r="C676" s="3" t="s">
        <v>69</v>
      </c>
      <c r="D676" s="3" t="s">
        <v>261</v>
      </c>
      <c r="E676" s="5">
        <v>1844</v>
      </c>
      <c r="F676" s="6" t="s">
        <v>10</v>
      </c>
      <c r="G676" s="7">
        <v>8</v>
      </c>
      <c r="H676" s="8">
        <v>37478</v>
      </c>
    </row>
    <row r="677" spans="1:8" ht="11.25">
      <c r="A677" s="4">
        <v>11835</v>
      </c>
      <c r="B677" s="3" t="s">
        <v>12</v>
      </c>
      <c r="C677" s="3" t="s">
        <v>69</v>
      </c>
      <c r="D677" s="3" t="s">
        <v>261</v>
      </c>
      <c r="E677" s="5">
        <v>1392</v>
      </c>
      <c r="F677" s="6"/>
      <c r="H677" s="8"/>
    </row>
    <row r="678" spans="1:8" ht="11.25">
      <c r="A678" s="4">
        <v>11835</v>
      </c>
      <c r="B678" s="3" t="s">
        <v>12</v>
      </c>
      <c r="C678" s="3" t="s">
        <v>69</v>
      </c>
      <c r="D678" s="3" t="s">
        <v>261</v>
      </c>
      <c r="E678" s="9">
        <v>176</v>
      </c>
      <c r="F678" s="6"/>
      <c r="H678" s="8"/>
    </row>
    <row r="679" spans="1:8" ht="11.25">
      <c r="A679" s="4">
        <v>11835</v>
      </c>
      <c r="B679" s="3" t="s">
        <v>12</v>
      </c>
      <c r="C679" s="3" t="s">
        <v>69</v>
      </c>
      <c r="D679" s="3" t="s">
        <v>261</v>
      </c>
      <c r="E679" s="9">
        <v>160</v>
      </c>
      <c r="F679" s="6"/>
      <c r="H679" s="8"/>
    </row>
    <row r="680" spans="1:8" ht="11.25">
      <c r="A680" s="4">
        <v>11835</v>
      </c>
      <c r="B680" s="3" t="s">
        <v>12</v>
      </c>
      <c r="C680" s="3" t="s">
        <v>69</v>
      </c>
      <c r="D680" s="3" t="s">
        <v>261</v>
      </c>
      <c r="E680" s="9">
        <v>128</v>
      </c>
      <c r="F680" s="6"/>
      <c r="H680" s="8"/>
    </row>
    <row r="681" spans="1:8" ht="11.25">
      <c r="A681" s="4">
        <v>11835</v>
      </c>
      <c r="B681" s="3" t="s">
        <v>12</v>
      </c>
      <c r="C681" s="3" t="s">
        <v>69</v>
      </c>
      <c r="D681" s="3" t="s">
        <v>261</v>
      </c>
      <c r="E681" s="9">
        <v>112</v>
      </c>
      <c r="F681" s="6"/>
      <c r="H681" s="8"/>
    </row>
    <row r="682" spans="1:8" ht="11.25">
      <c r="A682" s="4">
        <v>11835</v>
      </c>
      <c r="B682" s="3" t="s">
        <v>12</v>
      </c>
      <c r="C682" s="3" t="s">
        <v>69</v>
      </c>
      <c r="D682" s="3" t="s">
        <v>261</v>
      </c>
      <c r="E682" s="9">
        <v>36</v>
      </c>
      <c r="F682" s="6"/>
      <c r="H682" s="8"/>
    </row>
    <row r="683" spans="1:8" ht="11.25">
      <c r="A683" s="11" t="s">
        <v>262</v>
      </c>
      <c r="E683" s="9">
        <f>SUBTOTAL(9,E676:E682)</f>
        <v>3848</v>
      </c>
      <c r="F683" s="6"/>
      <c r="H683" s="8"/>
    </row>
    <row r="684" spans="1:8" ht="11.25">
      <c r="A684" s="4">
        <v>11879</v>
      </c>
      <c r="B684" s="3" t="s">
        <v>35</v>
      </c>
      <c r="C684" s="3" t="s">
        <v>69</v>
      </c>
      <c r="D684" s="3" t="s">
        <v>263</v>
      </c>
      <c r="E684" s="5">
        <v>1586.25</v>
      </c>
      <c r="F684" s="6" t="s">
        <v>10</v>
      </c>
      <c r="G684" s="7">
        <v>23.5</v>
      </c>
      <c r="H684" s="8">
        <v>37492</v>
      </c>
    </row>
    <row r="685" spans="1:8" ht="11.25">
      <c r="A685" s="4">
        <v>11879</v>
      </c>
      <c r="B685" s="3" t="s">
        <v>35</v>
      </c>
      <c r="C685" s="3" t="s">
        <v>69</v>
      </c>
      <c r="D685" s="3" t="s">
        <v>263</v>
      </c>
      <c r="E685" s="5">
        <v>1410</v>
      </c>
      <c r="F685" s="6"/>
      <c r="H685" s="8"/>
    </row>
    <row r="686" spans="1:8" ht="11.25">
      <c r="A686" s="11" t="s">
        <v>264</v>
      </c>
      <c r="E686" s="5">
        <f>SUBTOTAL(9,E684:E685)</f>
        <v>2996.25</v>
      </c>
      <c r="F686" s="6"/>
      <c r="H686" s="8"/>
    </row>
    <row r="687" spans="1:8" ht="11.25">
      <c r="A687" s="4">
        <v>12422</v>
      </c>
      <c r="B687" s="3" t="s">
        <v>117</v>
      </c>
      <c r="C687" s="3" t="s">
        <v>22</v>
      </c>
      <c r="D687" s="3" t="s">
        <v>265</v>
      </c>
      <c r="E687" s="5">
        <v>9018</v>
      </c>
      <c r="F687" s="6" t="s">
        <v>10</v>
      </c>
      <c r="G687" s="7">
        <v>12</v>
      </c>
      <c r="H687" s="8">
        <v>38703</v>
      </c>
    </row>
    <row r="688" spans="1:8" ht="11.25">
      <c r="A688" s="11" t="s">
        <v>266</v>
      </c>
      <c r="E688" s="5">
        <f>SUBTOTAL(9,E687:E687)</f>
        <v>9018</v>
      </c>
      <c r="F688" s="6"/>
      <c r="H688" s="8"/>
    </row>
    <row r="689" spans="1:8" ht="11.25">
      <c r="A689" s="4">
        <v>12423</v>
      </c>
      <c r="B689" s="3" t="s">
        <v>148</v>
      </c>
      <c r="C689" s="3" t="s">
        <v>29</v>
      </c>
      <c r="D689" s="3" t="s">
        <v>259</v>
      </c>
      <c r="E689" s="5">
        <v>3908.07</v>
      </c>
      <c r="F689" s="6" t="s">
        <v>10</v>
      </c>
      <c r="G689" s="7">
        <v>12.5</v>
      </c>
      <c r="H689" s="8">
        <v>37639</v>
      </c>
    </row>
    <row r="690" spans="1:8" ht="11.25">
      <c r="A690" s="11" t="s">
        <v>267</v>
      </c>
      <c r="E690" s="5">
        <f>SUBTOTAL(9,E689:E689)</f>
        <v>3908.07</v>
      </c>
      <c r="F690" s="6"/>
      <c r="H690" s="8"/>
    </row>
    <row r="691" spans="1:8" ht="11.25">
      <c r="A691" s="4">
        <v>12589</v>
      </c>
      <c r="B691" s="3" t="s">
        <v>12</v>
      </c>
      <c r="C691" s="3" t="s">
        <v>12</v>
      </c>
      <c r="D691" s="3" t="s">
        <v>268</v>
      </c>
      <c r="E691" s="5">
        <v>531.68</v>
      </c>
      <c r="F691" s="6" t="s">
        <v>10</v>
      </c>
      <c r="G691" s="7">
        <f>198.9/26</f>
        <v>7.65</v>
      </c>
      <c r="H691" s="8">
        <v>37716</v>
      </c>
    </row>
    <row r="692" spans="1:8" ht="11.25">
      <c r="A692" s="4">
        <v>12589</v>
      </c>
      <c r="B692" s="3" t="s">
        <v>12</v>
      </c>
      <c r="C692" s="3" t="s">
        <v>12</v>
      </c>
      <c r="D692" s="3" t="s">
        <v>268</v>
      </c>
      <c r="E692" s="5">
        <v>891.23</v>
      </c>
      <c r="F692" s="6"/>
      <c r="H692" s="8"/>
    </row>
    <row r="693" spans="1:8" ht="11.25">
      <c r="A693" s="4">
        <v>12589</v>
      </c>
      <c r="B693" s="3" t="s">
        <v>12</v>
      </c>
      <c r="C693" s="3" t="s">
        <v>12</v>
      </c>
      <c r="D693" s="3" t="s">
        <v>268</v>
      </c>
      <c r="E693" s="9">
        <v>122.4</v>
      </c>
      <c r="F693" s="6"/>
      <c r="H693" s="8"/>
    </row>
    <row r="694" spans="1:8" ht="11.25">
      <c r="A694" s="4">
        <v>12589</v>
      </c>
      <c r="B694" s="3" t="s">
        <v>12</v>
      </c>
      <c r="C694" s="3" t="s">
        <v>12</v>
      </c>
      <c r="D694" s="3" t="s">
        <v>268</v>
      </c>
      <c r="E694" s="9">
        <v>122.4</v>
      </c>
      <c r="F694" s="6"/>
      <c r="H694" s="8"/>
    </row>
    <row r="695" spans="1:8" ht="11.25">
      <c r="A695" s="4">
        <v>12589</v>
      </c>
      <c r="B695" s="3" t="s">
        <v>12</v>
      </c>
      <c r="C695" s="3" t="s">
        <v>12</v>
      </c>
      <c r="D695" s="3" t="s">
        <v>268</v>
      </c>
      <c r="E695" s="9">
        <v>61.2</v>
      </c>
      <c r="F695" s="6"/>
      <c r="H695" s="8"/>
    </row>
    <row r="696" spans="1:8" ht="11.25">
      <c r="A696" s="11" t="s">
        <v>269</v>
      </c>
      <c r="E696" s="9">
        <f>SUBTOTAL(9,E691:E695)</f>
        <v>1728.91</v>
      </c>
      <c r="F696" s="6"/>
      <c r="H696" s="8"/>
    </row>
    <row r="697" spans="1:8" ht="11.25">
      <c r="A697" s="4">
        <v>12591</v>
      </c>
      <c r="B697" s="3" t="s">
        <v>29</v>
      </c>
      <c r="C697" s="3" t="s">
        <v>19</v>
      </c>
      <c r="D697" s="3" t="s">
        <v>270</v>
      </c>
      <c r="E697" s="5">
        <v>1025.1</v>
      </c>
      <c r="F697" s="6" t="s">
        <v>10</v>
      </c>
      <c r="G697" s="7">
        <f>198.9/26</f>
        <v>7.65</v>
      </c>
      <c r="H697" s="8">
        <v>37716</v>
      </c>
    </row>
    <row r="698" spans="1:8" ht="11.25">
      <c r="A698" s="4">
        <v>12591</v>
      </c>
      <c r="B698" s="3" t="s">
        <v>29</v>
      </c>
      <c r="C698" s="3" t="s">
        <v>19</v>
      </c>
      <c r="D698" s="3" t="s">
        <v>270</v>
      </c>
      <c r="E698" s="5">
        <v>61.2</v>
      </c>
      <c r="F698" s="6"/>
      <c r="H698" s="8"/>
    </row>
    <row r="699" spans="1:8" ht="11.25">
      <c r="A699" s="11" t="s">
        <v>271</v>
      </c>
      <c r="E699" s="5">
        <f>SUBTOTAL(9,E697:E698)</f>
        <v>1086.3</v>
      </c>
      <c r="F699" s="6"/>
      <c r="H699" s="8"/>
    </row>
    <row r="700" spans="1:8" ht="11.25">
      <c r="A700" s="4">
        <v>12594</v>
      </c>
      <c r="B700" s="3" t="s">
        <v>60</v>
      </c>
      <c r="C700" s="3" t="s">
        <v>12</v>
      </c>
      <c r="D700" s="3" t="s">
        <v>272</v>
      </c>
      <c r="E700" s="5">
        <v>1457.34</v>
      </c>
      <c r="F700" s="6" t="s">
        <v>10</v>
      </c>
      <c r="G700" s="7">
        <f>198.9/26</f>
        <v>7.65</v>
      </c>
      <c r="H700" s="8">
        <v>37716</v>
      </c>
    </row>
    <row r="701" spans="1:8" ht="11.25">
      <c r="A701" s="4">
        <v>12594</v>
      </c>
      <c r="B701" s="3" t="s">
        <v>60</v>
      </c>
      <c r="C701" s="3" t="s">
        <v>12</v>
      </c>
      <c r="D701" s="3" t="s">
        <v>272</v>
      </c>
      <c r="E701" s="5">
        <v>1946.94</v>
      </c>
      <c r="F701" s="6"/>
      <c r="H701" s="8"/>
    </row>
    <row r="702" spans="1:8" ht="11.25">
      <c r="A702" s="4">
        <v>12594</v>
      </c>
      <c r="B702" s="3" t="s">
        <v>60</v>
      </c>
      <c r="C702" s="3" t="s">
        <v>12</v>
      </c>
      <c r="D702" s="3" t="s">
        <v>272</v>
      </c>
      <c r="E702" s="9">
        <v>160.65</v>
      </c>
      <c r="F702" s="6"/>
      <c r="H702" s="8"/>
    </row>
    <row r="703" spans="1:8" ht="11.25">
      <c r="A703" s="4">
        <v>12594</v>
      </c>
      <c r="B703" s="3" t="s">
        <v>60</v>
      </c>
      <c r="C703" s="3" t="s">
        <v>12</v>
      </c>
      <c r="D703" s="3" t="s">
        <v>272</v>
      </c>
      <c r="E703" s="9">
        <v>309.83</v>
      </c>
      <c r="F703" s="6"/>
      <c r="H703" s="8"/>
    </row>
    <row r="704" spans="1:8" ht="11.25">
      <c r="A704" s="4">
        <v>12594</v>
      </c>
      <c r="B704" s="3" t="s">
        <v>60</v>
      </c>
      <c r="C704" s="3" t="s">
        <v>12</v>
      </c>
      <c r="D704" s="3" t="s">
        <v>272</v>
      </c>
      <c r="E704" s="9">
        <v>260.1</v>
      </c>
      <c r="F704" s="6"/>
      <c r="H704" s="8"/>
    </row>
    <row r="705" spans="1:8" ht="11.25">
      <c r="A705" s="4">
        <v>12594</v>
      </c>
      <c r="B705" s="3" t="s">
        <v>60</v>
      </c>
      <c r="C705" s="3" t="s">
        <v>12</v>
      </c>
      <c r="D705" s="3" t="s">
        <v>272</v>
      </c>
      <c r="E705" s="9">
        <v>110.93</v>
      </c>
      <c r="F705" s="6"/>
      <c r="H705" s="8"/>
    </row>
    <row r="706" spans="1:8" ht="11.25">
      <c r="A706" s="4">
        <v>12594</v>
      </c>
      <c r="B706" s="3" t="s">
        <v>60</v>
      </c>
      <c r="C706" s="3" t="s">
        <v>12</v>
      </c>
      <c r="D706" s="3" t="s">
        <v>272</v>
      </c>
      <c r="E706" s="9">
        <v>110.93</v>
      </c>
      <c r="F706" s="6"/>
      <c r="H706" s="8"/>
    </row>
    <row r="707" spans="1:8" ht="11.25">
      <c r="A707" s="11" t="s">
        <v>273</v>
      </c>
      <c r="E707" s="9">
        <f>SUBTOTAL(9,E700:E706)</f>
        <v>4356.72</v>
      </c>
      <c r="F707" s="6"/>
      <c r="H707" s="8"/>
    </row>
    <row r="708" spans="1:8" ht="11.25">
      <c r="A708" s="4">
        <v>12643</v>
      </c>
      <c r="B708" s="3" t="s">
        <v>54</v>
      </c>
      <c r="C708" s="3" t="s">
        <v>29</v>
      </c>
      <c r="D708" s="3" t="s">
        <v>274</v>
      </c>
      <c r="E708" s="5">
        <v>80.33</v>
      </c>
      <c r="F708" s="6" t="s">
        <v>10</v>
      </c>
      <c r="G708" s="7">
        <f>198.9/26</f>
        <v>7.65</v>
      </c>
      <c r="H708" s="8">
        <v>37765</v>
      </c>
    </row>
    <row r="709" spans="1:8" ht="11.25">
      <c r="A709" s="4">
        <v>12643</v>
      </c>
      <c r="B709" s="3" t="s">
        <v>54</v>
      </c>
      <c r="C709" s="3" t="s">
        <v>29</v>
      </c>
      <c r="D709" s="3" t="s">
        <v>274</v>
      </c>
      <c r="E709" s="5">
        <v>1155.16</v>
      </c>
      <c r="F709" s="6"/>
      <c r="H709" s="8"/>
    </row>
    <row r="710" spans="1:8" ht="11.25">
      <c r="A710" s="4">
        <v>12643</v>
      </c>
      <c r="B710" s="3" t="s">
        <v>54</v>
      </c>
      <c r="C710" s="3" t="s">
        <v>29</v>
      </c>
      <c r="D710" s="3" t="s">
        <v>274</v>
      </c>
      <c r="E710" s="9">
        <v>22.95</v>
      </c>
      <c r="F710" s="6"/>
      <c r="H710" s="8"/>
    </row>
    <row r="711" spans="1:8" ht="11.25">
      <c r="A711" s="11" t="s">
        <v>275</v>
      </c>
      <c r="E711" s="9">
        <f>SUBTOTAL(9,E708:E710)</f>
        <v>1258.44</v>
      </c>
      <c r="F711" s="6"/>
      <c r="H711" s="8"/>
    </row>
    <row r="712" spans="1:8" ht="11.25">
      <c r="A712" s="4">
        <v>12644</v>
      </c>
      <c r="B712" s="3" t="s">
        <v>54</v>
      </c>
      <c r="C712" s="3" t="s">
        <v>19</v>
      </c>
      <c r="D712" s="3" t="s">
        <v>276</v>
      </c>
      <c r="E712" s="5">
        <v>7337</v>
      </c>
      <c r="F712" s="6" t="s">
        <v>10</v>
      </c>
      <c r="G712" s="7">
        <v>11</v>
      </c>
      <c r="H712" s="8">
        <v>38801</v>
      </c>
    </row>
    <row r="713" spans="1:8" ht="11.25">
      <c r="A713" s="4">
        <v>12644</v>
      </c>
      <c r="B713" s="3" t="s">
        <v>54</v>
      </c>
      <c r="C713" s="3" t="s">
        <v>19</v>
      </c>
      <c r="D713" s="3" t="s">
        <v>276</v>
      </c>
      <c r="E713" s="5">
        <v>4378</v>
      </c>
      <c r="F713" s="6"/>
      <c r="H713" s="8"/>
    </row>
    <row r="714" spans="1:8" ht="11.25">
      <c r="A714" s="4">
        <v>12644</v>
      </c>
      <c r="B714" s="3" t="s">
        <v>54</v>
      </c>
      <c r="C714" s="3" t="s">
        <v>19</v>
      </c>
      <c r="D714" s="3" t="s">
        <v>276</v>
      </c>
      <c r="E714" s="9">
        <v>671</v>
      </c>
      <c r="F714" s="6"/>
      <c r="H714" s="8"/>
    </row>
    <row r="715" spans="1:8" ht="11.25">
      <c r="A715" s="4">
        <v>12644</v>
      </c>
      <c r="B715" s="3" t="s">
        <v>54</v>
      </c>
      <c r="C715" s="3" t="s">
        <v>19</v>
      </c>
      <c r="D715" s="3" t="s">
        <v>276</v>
      </c>
      <c r="E715" s="9">
        <v>753.5</v>
      </c>
      <c r="F715" s="6"/>
      <c r="H715" s="8"/>
    </row>
    <row r="716" spans="1:8" ht="11.25">
      <c r="A716" s="4">
        <v>12644</v>
      </c>
      <c r="B716" s="3" t="s">
        <v>54</v>
      </c>
      <c r="C716" s="3" t="s">
        <v>19</v>
      </c>
      <c r="D716" s="3" t="s">
        <v>276</v>
      </c>
      <c r="E716" s="9">
        <v>704</v>
      </c>
      <c r="F716" s="6"/>
      <c r="H716" s="8"/>
    </row>
    <row r="717" spans="1:8" ht="11.25">
      <c r="A717" s="4">
        <v>12644</v>
      </c>
      <c r="B717" s="3" t="s">
        <v>54</v>
      </c>
      <c r="C717" s="3" t="s">
        <v>19</v>
      </c>
      <c r="D717" s="3" t="s">
        <v>276</v>
      </c>
      <c r="E717" s="9">
        <v>783.75</v>
      </c>
      <c r="F717" s="6"/>
      <c r="H717" s="8"/>
    </row>
    <row r="718" spans="1:8" ht="11.25">
      <c r="A718" s="4">
        <v>12644</v>
      </c>
      <c r="B718" s="3" t="s">
        <v>54</v>
      </c>
      <c r="C718" s="3" t="s">
        <v>19</v>
      </c>
      <c r="D718" s="3" t="s">
        <v>276</v>
      </c>
      <c r="E718" s="9">
        <v>693</v>
      </c>
      <c r="F718" s="6"/>
      <c r="H718" s="8"/>
    </row>
    <row r="719" spans="1:8" ht="11.25">
      <c r="A719" s="11" t="s">
        <v>277</v>
      </c>
      <c r="E719" s="9">
        <f>SUBTOTAL(9,E712:E718)</f>
        <v>15320.25</v>
      </c>
      <c r="F719" s="6"/>
      <c r="H719" s="8"/>
    </row>
    <row r="720" spans="1:8" ht="11.25">
      <c r="A720" s="4">
        <v>12646</v>
      </c>
      <c r="B720" s="3" t="s">
        <v>60</v>
      </c>
      <c r="C720" s="3" t="s">
        <v>36</v>
      </c>
      <c r="D720" s="3" t="s">
        <v>278</v>
      </c>
      <c r="E720" s="5">
        <v>615.84</v>
      </c>
      <c r="F720" s="6" t="s">
        <v>10</v>
      </c>
      <c r="G720" s="7">
        <f>198.9/26</f>
        <v>7.65</v>
      </c>
      <c r="H720" s="8">
        <v>37765</v>
      </c>
    </row>
    <row r="721" spans="1:8" ht="11.25">
      <c r="A721" s="4">
        <v>12646</v>
      </c>
      <c r="B721" s="3" t="s">
        <v>60</v>
      </c>
      <c r="C721" s="3" t="s">
        <v>36</v>
      </c>
      <c r="D721" s="3" t="s">
        <v>278</v>
      </c>
      <c r="E721" s="5">
        <v>1044.23</v>
      </c>
      <c r="F721" s="6"/>
      <c r="H721" s="8"/>
    </row>
    <row r="722" spans="1:8" ht="11.25">
      <c r="A722" s="4">
        <v>12646</v>
      </c>
      <c r="B722" s="3" t="s">
        <v>60</v>
      </c>
      <c r="C722" s="3" t="s">
        <v>36</v>
      </c>
      <c r="D722" s="3" t="s">
        <v>278</v>
      </c>
      <c r="E722" s="9">
        <v>126.23</v>
      </c>
      <c r="F722" s="6"/>
      <c r="H722" s="8"/>
    </row>
    <row r="723" spans="1:8" ht="11.25">
      <c r="A723" s="4">
        <v>12646</v>
      </c>
      <c r="B723" s="3" t="s">
        <v>60</v>
      </c>
      <c r="C723" s="3" t="s">
        <v>36</v>
      </c>
      <c r="D723" s="3" t="s">
        <v>278</v>
      </c>
      <c r="E723" s="9">
        <v>210.38</v>
      </c>
      <c r="F723" s="6"/>
      <c r="H723" s="8"/>
    </row>
    <row r="724" spans="1:8" ht="11.25">
      <c r="A724" s="4">
        <v>12646</v>
      </c>
      <c r="B724" s="3" t="s">
        <v>60</v>
      </c>
      <c r="C724" s="3" t="s">
        <v>36</v>
      </c>
      <c r="D724" s="3" t="s">
        <v>278</v>
      </c>
      <c r="E724" s="9">
        <v>61.2</v>
      </c>
      <c r="F724" s="6"/>
      <c r="H724" s="8"/>
    </row>
    <row r="725" spans="1:8" ht="11.25">
      <c r="A725" s="4">
        <v>12646</v>
      </c>
      <c r="B725" s="3" t="s">
        <v>60</v>
      </c>
      <c r="C725" s="3" t="s">
        <v>36</v>
      </c>
      <c r="D725" s="3" t="s">
        <v>278</v>
      </c>
      <c r="E725" s="9">
        <v>34.43</v>
      </c>
      <c r="F725" s="6"/>
      <c r="H725" s="8"/>
    </row>
    <row r="726" spans="1:8" ht="11.25">
      <c r="A726" s="11" t="s">
        <v>279</v>
      </c>
      <c r="E726" s="9">
        <f>SUBTOTAL(9,E720:E725)</f>
        <v>2092.31</v>
      </c>
      <c r="F726" s="6"/>
      <c r="H726" s="8"/>
    </row>
    <row r="727" spans="1:8" ht="11.25">
      <c r="A727" s="4">
        <v>12813</v>
      </c>
      <c r="B727" s="3" t="s">
        <v>12</v>
      </c>
      <c r="C727" s="3" t="s">
        <v>39</v>
      </c>
      <c r="D727" s="3" t="s">
        <v>280</v>
      </c>
      <c r="E727" s="5">
        <v>5995.38</v>
      </c>
      <c r="F727" s="6" t="s">
        <v>10</v>
      </c>
      <c r="G727" s="7">
        <v>12.5</v>
      </c>
      <c r="H727" s="8">
        <v>37793</v>
      </c>
    </row>
    <row r="728" spans="1:8" ht="11.25">
      <c r="A728" s="11" t="s">
        <v>281</v>
      </c>
      <c r="E728" s="5">
        <f>SUBTOTAL(9,E727:E727)</f>
        <v>5995.38</v>
      </c>
      <c r="F728" s="6"/>
      <c r="H728" s="8"/>
    </row>
    <row r="729" spans="1:8" ht="11.25">
      <c r="A729" s="4">
        <v>12814</v>
      </c>
      <c r="B729" s="3" t="s">
        <v>39</v>
      </c>
      <c r="C729" s="3" t="s">
        <v>12</v>
      </c>
      <c r="D729" s="3" t="s">
        <v>282</v>
      </c>
      <c r="E729" s="5">
        <v>4884.33</v>
      </c>
      <c r="F729" s="6" t="s">
        <v>10</v>
      </c>
      <c r="G729" s="7">
        <f>318.5/26</f>
        <v>12.25</v>
      </c>
      <c r="H729" s="8">
        <v>37793</v>
      </c>
    </row>
    <row r="730" spans="1:8" ht="11.25">
      <c r="A730" s="11" t="s">
        <v>283</v>
      </c>
      <c r="E730" s="5">
        <f>SUBTOTAL(9,E729:E729)</f>
        <v>4884.33</v>
      </c>
      <c r="F730" s="6"/>
      <c r="H730" s="8"/>
    </row>
    <row r="731" spans="1:8" ht="11.25">
      <c r="A731" s="4">
        <v>12815</v>
      </c>
      <c r="B731" s="3" t="s">
        <v>25</v>
      </c>
      <c r="C731" s="3" t="s">
        <v>19</v>
      </c>
      <c r="D731" s="3" t="s">
        <v>284</v>
      </c>
      <c r="E731" s="5">
        <v>4548.64</v>
      </c>
      <c r="F731" s="6" t="s">
        <v>10</v>
      </c>
      <c r="G731" s="7">
        <v>12.5</v>
      </c>
      <c r="H731" s="8">
        <v>37793</v>
      </c>
    </row>
    <row r="732" spans="1:8" ht="11.25">
      <c r="A732" s="11" t="s">
        <v>285</v>
      </c>
      <c r="E732" s="5">
        <f>SUBTOTAL(9,E731:E731)</f>
        <v>4548.64</v>
      </c>
      <c r="F732" s="6"/>
      <c r="H732" s="8"/>
    </row>
    <row r="733" spans="1:8" ht="11.25">
      <c r="A733" s="4">
        <v>12829</v>
      </c>
      <c r="B733" s="3" t="s">
        <v>8</v>
      </c>
      <c r="C733" s="3" t="s">
        <v>18</v>
      </c>
      <c r="D733" s="3" t="s">
        <v>286</v>
      </c>
      <c r="E733" s="5">
        <v>5034.38</v>
      </c>
      <c r="F733" s="6" t="s">
        <v>10</v>
      </c>
      <c r="G733" s="7">
        <v>12.5</v>
      </c>
      <c r="H733" s="8">
        <v>37807</v>
      </c>
    </row>
    <row r="734" spans="1:8" ht="11.25">
      <c r="A734" s="11" t="s">
        <v>287</v>
      </c>
      <c r="E734" s="5">
        <f>SUBTOTAL(9,E733:E733)</f>
        <v>5034.38</v>
      </c>
      <c r="F734" s="6"/>
      <c r="H734" s="8"/>
    </row>
    <row r="735" spans="1:8" ht="11.25">
      <c r="A735" s="4">
        <v>12839</v>
      </c>
      <c r="B735" s="3" t="s">
        <v>25</v>
      </c>
      <c r="C735" s="3" t="s">
        <v>18</v>
      </c>
      <c r="D735" s="3" t="s">
        <v>288</v>
      </c>
      <c r="E735" s="5">
        <v>4091.3999999999996</v>
      </c>
      <c r="F735" s="6" t="s">
        <v>10</v>
      </c>
      <c r="G735" s="7">
        <v>9.5</v>
      </c>
      <c r="H735" s="8">
        <v>37814</v>
      </c>
    </row>
    <row r="736" spans="1:8" ht="11.25">
      <c r="A736" s="4">
        <v>12839</v>
      </c>
      <c r="B736" s="3" t="s">
        <v>25</v>
      </c>
      <c r="C736" s="3" t="s">
        <v>18</v>
      </c>
      <c r="D736" s="3" t="s">
        <v>288</v>
      </c>
      <c r="E736" s="5">
        <v>4148.64</v>
      </c>
      <c r="F736" s="6"/>
      <c r="H736" s="8"/>
    </row>
    <row r="737" spans="1:8" ht="11.25">
      <c r="A737" s="4">
        <v>12839</v>
      </c>
      <c r="B737" s="3" t="s">
        <v>25</v>
      </c>
      <c r="C737" s="3" t="s">
        <v>18</v>
      </c>
      <c r="D737" s="3" t="s">
        <v>288</v>
      </c>
      <c r="E737" s="9">
        <v>412.88</v>
      </c>
      <c r="F737" s="6"/>
      <c r="H737" s="8"/>
    </row>
    <row r="738" spans="1:8" ht="11.25">
      <c r="A738" s="4">
        <v>12839</v>
      </c>
      <c r="B738" s="3" t="s">
        <v>25</v>
      </c>
      <c r="C738" s="3" t="s">
        <v>18</v>
      </c>
      <c r="D738" s="3" t="s">
        <v>288</v>
      </c>
      <c r="E738" s="9">
        <v>430.63</v>
      </c>
      <c r="F738" s="6"/>
      <c r="H738" s="8"/>
    </row>
    <row r="739" spans="1:8" ht="11.25">
      <c r="A739" s="4">
        <v>12839</v>
      </c>
      <c r="B739" s="3" t="s">
        <v>25</v>
      </c>
      <c r="C739" s="3" t="s">
        <v>18</v>
      </c>
      <c r="D739" s="3" t="s">
        <v>288</v>
      </c>
      <c r="E739" s="9">
        <v>545.25</v>
      </c>
      <c r="F739" s="6"/>
      <c r="H739" s="8"/>
    </row>
    <row r="740" spans="1:8" ht="11.25">
      <c r="A740" s="4">
        <v>12839</v>
      </c>
      <c r="B740" s="3" t="s">
        <v>25</v>
      </c>
      <c r="C740" s="3" t="s">
        <v>18</v>
      </c>
      <c r="D740" s="3" t="s">
        <v>288</v>
      </c>
      <c r="E740" s="9">
        <v>371.13</v>
      </c>
      <c r="F740" s="6"/>
      <c r="H740" s="8"/>
    </row>
    <row r="741" spans="1:8" ht="11.25">
      <c r="A741" s="4">
        <v>12839</v>
      </c>
      <c r="B741" s="3" t="s">
        <v>25</v>
      </c>
      <c r="C741" s="3" t="s">
        <v>18</v>
      </c>
      <c r="D741" s="3" t="s">
        <v>288</v>
      </c>
      <c r="E741" s="9">
        <v>431.38</v>
      </c>
      <c r="F741" s="6"/>
      <c r="H741" s="8"/>
    </row>
    <row r="742" spans="1:8" ht="11.25">
      <c r="A742" s="11" t="s">
        <v>289</v>
      </c>
      <c r="E742" s="9">
        <f>SUBTOTAL(9,E735:E741)</f>
        <v>10431.309999999998</v>
      </c>
      <c r="F742" s="6"/>
      <c r="H742" s="8"/>
    </row>
    <row r="743" spans="1:8" ht="11.25">
      <c r="A743" s="4">
        <v>13036</v>
      </c>
      <c r="B743" s="3" t="s">
        <v>69</v>
      </c>
      <c r="C743" s="3" t="s">
        <v>19</v>
      </c>
      <c r="D743" s="3" t="s">
        <v>130</v>
      </c>
      <c r="E743" s="5">
        <v>1604.33</v>
      </c>
      <c r="F743" s="6" t="s">
        <v>10</v>
      </c>
      <c r="G743" s="7">
        <v>8.5</v>
      </c>
      <c r="H743" s="8">
        <v>37870</v>
      </c>
    </row>
    <row r="744" spans="1:8" ht="11.25">
      <c r="A744" s="4">
        <v>13036</v>
      </c>
      <c r="B744" s="3" t="s">
        <v>69</v>
      </c>
      <c r="C744" s="3" t="s">
        <v>19</v>
      </c>
      <c r="D744" s="3" t="s">
        <v>130</v>
      </c>
      <c r="E744" s="5">
        <v>432.44</v>
      </c>
      <c r="F744" s="6"/>
      <c r="H744" s="8"/>
    </row>
    <row r="745" spans="1:8" ht="11.25">
      <c r="A745" s="4">
        <v>13036</v>
      </c>
      <c r="B745" s="3" t="s">
        <v>69</v>
      </c>
      <c r="C745" s="3" t="s">
        <v>19</v>
      </c>
      <c r="D745" s="3" t="s">
        <v>130</v>
      </c>
      <c r="E745" s="9">
        <v>367.13</v>
      </c>
      <c r="F745" s="6"/>
      <c r="H745" s="8"/>
    </row>
    <row r="746" spans="1:8" ht="11.25">
      <c r="A746" s="4">
        <v>13036</v>
      </c>
      <c r="B746" s="3" t="s">
        <v>69</v>
      </c>
      <c r="C746" s="3" t="s">
        <v>19</v>
      </c>
      <c r="D746" s="3" t="s">
        <v>130</v>
      </c>
      <c r="E746" s="9">
        <v>198.94</v>
      </c>
      <c r="F746" s="6"/>
      <c r="H746" s="8"/>
    </row>
    <row r="747" spans="1:8" ht="11.25">
      <c r="A747" s="11" t="s">
        <v>290</v>
      </c>
      <c r="E747" s="9">
        <f>SUBTOTAL(9,E743:E746)</f>
        <v>2602.84</v>
      </c>
      <c r="F747" s="6"/>
      <c r="H747" s="8"/>
    </row>
    <row r="748" spans="1:8" ht="11.25">
      <c r="A748" s="4">
        <v>13095</v>
      </c>
      <c r="B748" s="3" t="s">
        <v>25</v>
      </c>
      <c r="C748" s="3" t="s">
        <v>19</v>
      </c>
      <c r="D748" s="3" t="s">
        <v>291</v>
      </c>
      <c r="E748" s="5">
        <v>6509</v>
      </c>
      <c r="F748" s="6" t="s">
        <v>10</v>
      </c>
      <c r="G748" s="7">
        <v>10</v>
      </c>
      <c r="H748" s="8">
        <v>37884</v>
      </c>
    </row>
    <row r="749" spans="1:8" ht="11.25">
      <c r="A749" s="4">
        <v>13095</v>
      </c>
      <c r="B749" s="3" t="s">
        <v>25</v>
      </c>
      <c r="C749" s="3" t="s">
        <v>19</v>
      </c>
      <c r="D749" s="3" t="s">
        <v>291</v>
      </c>
      <c r="E749" s="5">
        <v>6571.25</v>
      </c>
      <c r="F749" s="6"/>
      <c r="H749" s="8"/>
    </row>
    <row r="750" spans="1:8" ht="11.25">
      <c r="A750" s="4">
        <v>13095</v>
      </c>
      <c r="B750" s="3" t="s">
        <v>25</v>
      </c>
      <c r="C750" s="3" t="s">
        <v>19</v>
      </c>
      <c r="D750" s="3" t="s">
        <v>291</v>
      </c>
      <c r="E750" s="9">
        <v>375</v>
      </c>
      <c r="F750" s="6"/>
      <c r="H750" s="8"/>
    </row>
    <row r="751" spans="1:8" ht="11.25">
      <c r="A751" s="4">
        <v>13095</v>
      </c>
      <c r="B751" s="3" t="s">
        <v>25</v>
      </c>
      <c r="C751" s="3" t="s">
        <v>19</v>
      </c>
      <c r="D751" s="3" t="s">
        <v>291</v>
      </c>
      <c r="E751" s="9">
        <v>283.25</v>
      </c>
      <c r="F751" s="6"/>
      <c r="H751" s="8"/>
    </row>
    <row r="752" spans="1:8" ht="11.25">
      <c r="A752" s="4">
        <v>13095</v>
      </c>
      <c r="B752" s="3" t="s">
        <v>25</v>
      </c>
      <c r="C752" s="3" t="s">
        <v>19</v>
      </c>
      <c r="D752" s="3" t="s">
        <v>291</v>
      </c>
      <c r="E752" s="9">
        <v>349.25</v>
      </c>
      <c r="F752" s="6"/>
      <c r="H752" s="8"/>
    </row>
    <row r="753" spans="1:8" ht="11.25">
      <c r="A753" s="4">
        <v>13095</v>
      </c>
      <c r="B753" s="3" t="s">
        <v>25</v>
      </c>
      <c r="C753" s="3" t="s">
        <v>19</v>
      </c>
      <c r="D753" s="3" t="s">
        <v>291</v>
      </c>
      <c r="E753" s="9">
        <v>280.5</v>
      </c>
      <c r="F753" s="6"/>
      <c r="H753" s="8"/>
    </row>
    <row r="754" spans="1:8" ht="11.25">
      <c r="A754" s="4">
        <v>13095</v>
      </c>
      <c r="B754" s="3" t="s">
        <v>25</v>
      </c>
      <c r="C754" s="3" t="s">
        <v>19</v>
      </c>
      <c r="D754" s="3" t="s">
        <v>291</v>
      </c>
      <c r="E754" s="9">
        <v>722.75</v>
      </c>
      <c r="F754" s="6"/>
      <c r="H754" s="8"/>
    </row>
    <row r="755" spans="1:8" ht="11.25">
      <c r="A755" s="11" t="s">
        <v>292</v>
      </c>
      <c r="E755" s="9">
        <f>SUBTOTAL(9,E748:E754)</f>
        <v>15091</v>
      </c>
      <c r="F755" s="6"/>
      <c r="H755" s="8"/>
    </row>
    <row r="756" spans="1:8" ht="11.25">
      <c r="A756" s="4">
        <v>13434</v>
      </c>
      <c r="B756" s="3" t="s">
        <v>90</v>
      </c>
      <c r="C756" s="3" t="s">
        <v>18</v>
      </c>
      <c r="D756" s="3" t="s">
        <v>293</v>
      </c>
      <c r="E756" s="5">
        <v>1507.07</v>
      </c>
      <c r="F756" s="6" t="s">
        <v>10</v>
      </c>
      <c r="G756" s="7">
        <f>198.9/26</f>
        <v>7.65</v>
      </c>
      <c r="H756" s="8">
        <v>38073</v>
      </c>
    </row>
    <row r="757" spans="1:8" ht="11.25">
      <c r="A757" s="4">
        <v>13434</v>
      </c>
      <c r="B757" s="3" t="s">
        <v>90</v>
      </c>
      <c r="C757" s="3" t="s">
        <v>18</v>
      </c>
      <c r="D757" s="3" t="s">
        <v>293</v>
      </c>
      <c r="E757" s="5">
        <v>1480.28</v>
      </c>
      <c r="F757" s="6"/>
      <c r="H757" s="8"/>
    </row>
    <row r="758" spans="1:8" ht="11.25">
      <c r="A758" s="4">
        <v>13434</v>
      </c>
      <c r="B758" s="3" t="s">
        <v>90</v>
      </c>
      <c r="C758" s="3" t="s">
        <v>18</v>
      </c>
      <c r="D758" s="3" t="s">
        <v>293</v>
      </c>
      <c r="E758" s="9">
        <v>91.8</v>
      </c>
      <c r="F758" s="6"/>
      <c r="H758" s="8"/>
    </row>
    <row r="759" spans="1:8" ht="11.25">
      <c r="A759" s="4">
        <v>13434</v>
      </c>
      <c r="B759" s="3" t="s">
        <v>90</v>
      </c>
      <c r="C759" s="3" t="s">
        <v>18</v>
      </c>
      <c r="D759" s="3" t="s">
        <v>293</v>
      </c>
      <c r="E759" s="9">
        <v>168.3</v>
      </c>
      <c r="F759" s="6"/>
      <c r="H759" s="8"/>
    </row>
    <row r="760" spans="1:8" ht="11.25">
      <c r="A760" s="4">
        <v>13434</v>
      </c>
      <c r="B760" s="3" t="s">
        <v>90</v>
      </c>
      <c r="C760" s="3" t="s">
        <v>18</v>
      </c>
      <c r="D760" s="3" t="s">
        <v>293</v>
      </c>
      <c r="E760" s="9">
        <v>153</v>
      </c>
      <c r="F760" s="6"/>
      <c r="H760" s="8"/>
    </row>
    <row r="761" spans="1:8" ht="11.25">
      <c r="A761" s="4">
        <v>13434</v>
      </c>
      <c r="B761" s="3" t="s">
        <v>90</v>
      </c>
      <c r="C761" s="3" t="s">
        <v>18</v>
      </c>
      <c r="D761" s="3" t="s">
        <v>293</v>
      </c>
      <c r="E761" s="9">
        <v>34.43</v>
      </c>
      <c r="F761" s="6"/>
      <c r="H761" s="8"/>
    </row>
    <row r="762" spans="1:8" ht="11.25">
      <c r="A762" s="11" t="s">
        <v>294</v>
      </c>
      <c r="E762" s="9">
        <f>SUBTOTAL(9,E756:E761)</f>
        <v>3434.88</v>
      </c>
      <c r="F762" s="6"/>
      <c r="H762" s="8"/>
    </row>
    <row r="763" spans="1:8" ht="11.25">
      <c r="A763" s="4">
        <v>13435</v>
      </c>
      <c r="B763" s="3" t="s">
        <v>22</v>
      </c>
      <c r="C763" s="3" t="s">
        <v>60</v>
      </c>
      <c r="D763" s="3" t="s">
        <v>295</v>
      </c>
      <c r="E763" s="5">
        <v>1989.0300000000002</v>
      </c>
      <c r="F763" s="6" t="s">
        <v>10</v>
      </c>
      <c r="G763" s="7">
        <f>198.9/26</f>
        <v>7.65</v>
      </c>
      <c r="H763" s="8">
        <v>38073</v>
      </c>
    </row>
    <row r="764" spans="1:8" ht="11.25">
      <c r="A764" s="4">
        <v>13435</v>
      </c>
      <c r="B764" s="3" t="s">
        <v>22</v>
      </c>
      <c r="C764" s="3" t="s">
        <v>60</v>
      </c>
      <c r="D764" s="3" t="s">
        <v>295</v>
      </c>
      <c r="E764" s="5">
        <v>1185.76</v>
      </c>
      <c r="F764" s="6"/>
      <c r="H764" s="8"/>
    </row>
    <row r="765" spans="1:8" ht="11.25">
      <c r="A765" s="4">
        <v>13435</v>
      </c>
      <c r="B765" s="3" t="s">
        <v>22</v>
      </c>
      <c r="C765" s="3" t="s">
        <v>60</v>
      </c>
      <c r="D765" s="3" t="s">
        <v>295</v>
      </c>
      <c r="E765" s="9">
        <v>137.7</v>
      </c>
      <c r="F765" s="6"/>
      <c r="H765" s="8"/>
    </row>
    <row r="766" spans="1:8" ht="11.25">
      <c r="A766" s="4">
        <v>13435</v>
      </c>
      <c r="B766" s="3" t="s">
        <v>22</v>
      </c>
      <c r="C766" s="3" t="s">
        <v>60</v>
      </c>
      <c r="D766" s="3" t="s">
        <v>295</v>
      </c>
      <c r="E766" s="9">
        <v>130.05</v>
      </c>
      <c r="F766" s="6"/>
      <c r="H766" s="8"/>
    </row>
    <row r="767" spans="1:8" ht="11.25">
      <c r="A767" s="4">
        <v>13435</v>
      </c>
      <c r="B767" s="3" t="s">
        <v>22</v>
      </c>
      <c r="C767" s="3" t="s">
        <v>60</v>
      </c>
      <c r="D767" s="3" t="s">
        <v>295</v>
      </c>
      <c r="E767" s="9">
        <v>65.03</v>
      </c>
      <c r="F767" s="6"/>
      <c r="H767" s="8"/>
    </row>
    <row r="768" spans="1:8" ht="11.25">
      <c r="A768" s="4">
        <v>13435</v>
      </c>
      <c r="B768" s="3" t="s">
        <v>22</v>
      </c>
      <c r="C768" s="3" t="s">
        <v>60</v>
      </c>
      <c r="D768" s="3" t="s">
        <v>295</v>
      </c>
      <c r="E768" s="9">
        <v>42.08</v>
      </c>
      <c r="F768" s="6"/>
      <c r="H768" s="8"/>
    </row>
    <row r="769" spans="1:8" ht="11.25">
      <c r="A769" s="11" t="s">
        <v>296</v>
      </c>
      <c r="E769" s="9">
        <f>SUBTOTAL(9,E763:E768)</f>
        <v>3549.65</v>
      </c>
      <c r="F769" s="6"/>
      <c r="H769" s="8"/>
    </row>
    <row r="770" spans="1:8" ht="11.25">
      <c r="A770" s="4">
        <v>13543</v>
      </c>
      <c r="B770" s="3" t="s">
        <v>54</v>
      </c>
      <c r="C770" s="3" t="s">
        <v>19</v>
      </c>
      <c r="D770" s="3" t="s">
        <v>297</v>
      </c>
      <c r="E770" s="5">
        <v>868.29</v>
      </c>
      <c r="F770" s="6" t="s">
        <v>10</v>
      </c>
      <c r="G770" s="7">
        <f>198.9/26</f>
        <v>7.65</v>
      </c>
      <c r="H770" s="8">
        <v>38101</v>
      </c>
    </row>
    <row r="771" spans="1:8" ht="11.25">
      <c r="A771" s="4">
        <v>13543</v>
      </c>
      <c r="B771" s="3" t="s">
        <v>54</v>
      </c>
      <c r="C771" s="3" t="s">
        <v>19</v>
      </c>
      <c r="D771" s="3" t="s">
        <v>297</v>
      </c>
      <c r="E771" s="5">
        <v>1514.7</v>
      </c>
      <c r="F771" s="6"/>
      <c r="H771" s="8"/>
    </row>
    <row r="772" spans="1:8" ht="11.25">
      <c r="A772" s="4">
        <v>13543</v>
      </c>
      <c r="B772" s="3" t="s">
        <v>54</v>
      </c>
      <c r="C772" s="3" t="s">
        <v>19</v>
      </c>
      <c r="D772" s="3" t="s">
        <v>297</v>
      </c>
      <c r="E772" s="9">
        <v>137.7</v>
      </c>
      <c r="F772" s="6"/>
      <c r="H772" s="8"/>
    </row>
    <row r="773" spans="1:8" ht="11.25">
      <c r="A773" s="4">
        <v>13543</v>
      </c>
      <c r="B773" s="3" t="s">
        <v>54</v>
      </c>
      <c r="C773" s="3" t="s">
        <v>19</v>
      </c>
      <c r="D773" s="3" t="s">
        <v>297</v>
      </c>
      <c r="E773" s="9">
        <v>168.3</v>
      </c>
      <c r="F773" s="6"/>
      <c r="H773" s="8"/>
    </row>
    <row r="774" spans="1:8" ht="11.25">
      <c r="A774" s="4">
        <v>13543</v>
      </c>
      <c r="B774" s="3" t="s">
        <v>54</v>
      </c>
      <c r="C774" s="3" t="s">
        <v>19</v>
      </c>
      <c r="D774" s="3" t="s">
        <v>297</v>
      </c>
      <c r="E774" s="9">
        <v>76.5</v>
      </c>
      <c r="F774" s="6"/>
      <c r="H774" s="8"/>
    </row>
    <row r="775" spans="1:8" ht="11.25">
      <c r="A775" s="4">
        <v>13543</v>
      </c>
      <c r="B775" s="3" t="s">
        <v>54</v>
      </c>
      <c r="C775" s="3" t="s">
        <v>19</v>
      </c>
      <c r="D775" s="3" t="s">
        <v>297</v>
      </c>
      <c r="E775" s="9">
        <v>103.28</v>
      </c>
      <c r="F775" s="6"/>
      <c r="H775" s="8"/>
    </row>
    <row r="776" spans="1:8" ht="11.25">
      <c r="A776" s="4">
        <v>13543</v>
      </c>
      <c r="B776" s="3" t="s">
        <v>54</v>
      </c>
      <c r="C776" s="3" t="s">
        <v>19</v>
      </c>
      <c r="D776" s="3" t="s">
        <v>297</v>
      </c>
      <c r="E776" s="9">
        <v>137.7</v>
      </c>
      <c r="F776" s="6"/>
      <c r="H776" s="8"/>
    </row>
    <row r="777" spans="1:8" ht="11.25">
      <c r="A777" s="11" t="s">
        <v>298</v>
      </c>
      <c r="E777" s="9">
        <f>SUBTOTAL(9,E770:E776)</f>
        <v>3006.47</v>
      </c>
      <c r="F777" s="6"/>
      <c r="H777" s="8"/>
    </row>
    <row r="778" spans="1:8" ht="11.25">
      <c r="A778" s="4">
        <v>13544</v>
      </c>
      <c r="B778" s="3" t="s">
        <v>36</v>
      </c>
      <c r="C778" s="3" t="s">
        <v>12</v>
      </c>
      <c r="D778" s="3" t="s">
        <v>299</v>
      </c>
      <c r="E778" s="5">
        <v>3221.9</v>
      </c>
      <c r="F778" s="6" t="s">
        <v>10</v>
      </c>
      <c r="G778" s="7">
        <v>12.5</v>
      </c>
      <c r="H778" s="8">
        <v>38094</v>
      </c>
    </row>
    <row r="779" spans="1:8" ht="11.25">
      <c r="A779" s="4">
        <v>13544</v>
      </c>
      <c r="B779" s="3" t="s">
        <v>36</v>
      </c>
      <c r="C779" s="3" t="s">
        <v>12</v>
      </c>
      <c r="D779" s="3" t="s">
        <v>299</v>
      </c>
      <c r="E779" s="5">
        <v>518.76</v>
      </c>
      <c r="F779" s="6"/>
      <c r="H779" s="8"/>
    </row>
    <row r="780" spans="1:8" ht="11.25">
      <c r="A780" s="4">
        <v>13544</v>
      </c>
      <c r="B780" s="3" t="s">
        <v>36</v>
      </c>
      <c r="C780" s="3" t="s">
        <v>12</v>
      </c>
      <c r="D780" s="3" t="s">
        <v>299</v>
      </c>
      <c r="E780" s="9">
        <v>312.5</v>
      </c>
      <c r="F780" s="6"/>
      <c r="H780" s="8"/>
    </row>
    <row r="781" spans="1:8" ht="11.25">
      <c r="A781" s="4">
        <v>13544</v>
      </c>
      <c r="B781" s="3" t="s">
        <v>36</v>
      </c>
      <c r="C781" s="3" t="s">
        <v>12</v>
      </c>
      <c r="D781" s="3" t="s">
        <v>299</v>
      </c>
      <c r="E781" s="9">
        <v>246.88</v>
      </c>
      <c r="F781" s="6"/>
      <c r="H781" s="8"/>
    </row>
    <row r="782" spans="1:8" ht="11.25">
      <c r="A782" s="4">
        <v>13544</v>
      </c>
      <c r="B782" s="3" t="s">
        <v>36</v>
      </c>
      <c r="C782" s="3" t="s">
        <v>12</v>
      </c>
      <c r="D782" s="3" t="s">
        <v>299</v>
      </c>
      <c r="E782" s="9">
        <v>150</v>
      </c>
      <c r="F782" s="6"/>
      <c r="H782" s="8"/>
    </row>
    <row r="783" spans="1:8" ht="11.25">
      <c r="A783" s="4">
        <v>13544</v>
      </c>
      <c r="B783" s="3" t="s">
        <v>36</v>
      </c>
      <c r="C783" s="3" t="s">
        <v>12</v>
      </c>
      <c r="D783" s="3" t="s">
        <v>299</v>
      </c>
      <c r="E783" s="9">
        <v>321.88</v>
      </c>
      <c r="F783" s="6"/>
      <c r="H783" s="8"/>
    </row>
    <row r="784" spans="1:8" ht="11.25">
      <c r="A784" s="4">
        <v>13544</v>
      </c>
      <c r="B784" s="3" t="s">
        <v>36</v>
      </c>
      <c r="C784" s="3" t="s">
        <v>12</v>
      </c>
      <c r="D784" s="3" t="s">
        <v>299</v>
      </c>
      <c r="E784" s="9">
        <v>162.5</v>
      </c>
      <c r="F784" s="6"/>
      <c r="H784" s="8"/>
    </row>
    <row r="785" spans="1:8" ht="11.25">
      <c r="A785" s="11" t="s">
        <v>300</v>
      </c>
      <c r="E785" s="9">
        <f>SUBTOTAL(9,E778:E784)</f>
        <v>4934.42</v>
      </c>
      <c r="F785" s="6"/>
      <c r="H785" s="8"/>
    </row>
    <row r="786" spans="1:8" ht="11.25">
      <c r="A786" s="4">
        <v>13615</v>
      </c>
      <c r="B786" s="3" t="s">
        <v>39</v>
      </c>
      <c r="C786" s="3" t="s">
        <v>69</v>
      </c>
      <c r="D786" s="3" t="s">
        <v>301</v>
      </c>
      <c r="E786" s="5">
        <v>459.01</v>
      </c>
      <c r="F786" s="6" t="s">
        <v>10</v>
      </c>
      <c r="G786" s="7">
        <f>198.9/26</f>
        <v>7.65</v>
      </c>
      <c r="H786" s="8">
        <v>38136</v>
      </c>
    </row>
    <row r="787" spans="1:8" ht="11.25">
      <c r="A787" s="11" t="s">
        <v>302</v>
      </c>
      <c r="E787" s="5">
        <f>SUBTOTAL(9,E786:E786)</f>
        <v>459.01</v>
      </c>
      <c r="F787" s="6"/>
      <c r="H787" s="8"/>
    </row>
    <row r="788" spans="1:8" ht="11.25">
      <c r="A788" s="4">
        <v>13709</v>
      </c>
      <c r="B788" s="3" t="s">
        <v>117</v>
      </c>
      <c r="C788" s="3" t="s">
        <v>29</v>
      </c>
      <c r="D788" s="3" t="s">
        <v>303</v>
      </c>
      <c r="E788" s="5">
        <v>3415.5</v>
      </c>
      <c r="F788" s="6" t="s">
        <v>33</v>
      </c>
      <c r="G788" s="7">
        <v>12</v>
      </c>
      <c r="H788" s="8">
        <v>39594</v>
      </c>
    </row>
    <row r="789" spans="1:8" ht="11.25">
      <c r="A789" s="11" t="s">
        <v>304</v>
      </c>
      <c r="E789" s="5">
        <f>SUBTOTAL(9,E788:E788)</f>
        <v>3415.5</v>
      </c>
      <c r="F789" s="6"/>
      <c r="H789" s="8"/>
    </row>
    <row r="790" spans="1:8" ht="11.25">
      <c r="A790" s="4">
        <v>13751</v>
      </c>
      <c r="B790" s="3" t="s">
        <v>7</v>
      </c>
      <c r="C790" s="3" t="s">
        <v>39</v>
      </c>
      <c r="D790" s="3" t="s">
        <v>305</v>
      </c>
      <c r="E790" s="5">
        <v>640</v>
      </c>
      <c r="F790" s="6" t="s">
        <v>33</v>
      </c>
      <c r="G790" s="7">
        <v>8</v>
      </c>
      <c r="H790" s="8">
        <v>39599</v>
      </c>
    </row>
    <row r="791" spans="1:8" ht="11.25">
      <c r="A791" s="4">
        <v>13751</v>
      </c>
      <c r="B791" s="3" t="s">
        <v>7</v>
      </c>
      <c r="C791" s="3" t="s">
        <v>39</v>
      </c>
      <c r="D791" s="3" t="s">
        <v>305</v>
      </c>
      <c r="E791" s="5">
        <v>3456</v>
      </c>
      <c r="F791" s="6"/>
      <c r="H791" s="8"/>
    </row>
    <row r="792" spans="1:8" ht="11.25">
      <c r="A792" s="11" t="s">
        <v>306</v>
      </c>
      <c r="E792" s="5">
        <f>SUBTOTAL(9,E790:E791)</f>
        <v>4096</v>
      </c>
      <c r="F792" s="6"/>
      <c r="H792" s="8"/>
    </row>
    <row r="793" spans="1:8" ht="11.25">
      <c r="A793" s="4">
        <v>13769</v>
      </c>
      <c r="B793" s="3" t="s">
        <v>117</v>
      </c>
      <c r="C793" s="3" t="s">
        <v>19</v>
      </c>
      <c r="D793" s="3" t="s">
        <v>307</v>
      </c>
      <c r="E793" s="5">
        <v>4629.84</v>
      </c>
      <c r="F793" s="6" t="s">
        <v>10</v>
      </c>
      <c r="G793" s="7">
        <f>318.5/26</f>
        <v>12.25</v>
      </c>
      <c r="H793" s="8">
        <v>38164</v>
      </c>
    </row>
    <row r="794" spans="1:8" ht="11.25">
      <c r="A794" s="11" t="s">
        <v>308</v>
      </c>
      <c r="E794" s="5">
        <f>SUBTOTAL(9,E793:E793)</f>
        <v>4629.84</v>
      </c>
      <c r="F794" s="6"/>
      <c r="H794" s="8"/>
    </row>
    <row r="795" spans="1:8" ht="11.25">
      <c r="A795" s="4">
        <v>13771</v>
      </c>
      <c r="B795" s="3" t="s">
        <v>12</v>
      </c>
      <c r="C795" s="3" t="s">
        <v>60</v>
      </c>
      <c r="D795" s="3" t="s">
        <v>309</v>
      </c>
      <c r="E795" s="5">
        <v>4298.26</v>
      </c>
      <c r="F795" s="6" t="s">
        <v>10</v>
      </c>
      <c r="G795" s="7">
        <f>331.5/26</f>
        <v>12.75</v>
      </c>
      <c r="H795" s="8">
        <v>38885</v>
      </c>
    </row>
    <row r="796" spans="1:8" ht="11.25">
      <c r="A796" s="11" t="s">
        <v>310</v>
      </c>
      <c r="E796" s="5">
        <f>SUBTOTAL(9,E795:E795)</f>
        <v>4298.26</v>
      </c>
      <c r="F796" s="6"/>
      <c r="H796" s="8"/>
    </row>
    <row r="797" spans="1:8" ht="11.25">
      <c r="A797" s="4">
        <v>13779</v>
      </c>
      <c r="B797" s="3" t="s">
        <v>12</v>
      </c>
      <c r="C797" s="3" t="s">
        <v>254</v>
      </c>
      <c r="D797" s="3" t="s">
        <v>311</v>
      </c>
      <c r="E797" s="5">
        <v>918.75</v>
      </c>
      <c r="F797" s="6" t="s">
        <v>33</v>
      </c>
      <c r="G797" s="7">
        <f>227.5/26</f>
        <v>8.75</v>
      </c>
      <c r="H797" s="8">
        <v>39592</v>
      </c>
    </row>
    <row r="798" spans="1:8" ht="11.25">
      <c r="A798" s="4">
        <v>13779</v>
      </c>
      <c r="B798" s="3" t="s">
        <v>12</v>
      </c>
      <c r="C798" s="3" t="s">
        <v>254</v>
      </c>
      <c r="D798" s="3" t="s">
        <v>311</v>
      </c>
      <c r="E798" s="5">
        <v>2835</v>
      </c>
      <c r="F798" s="6"/>
      <c r="H798" s="8">
        <v>39592</v>
      </c>
    </row>
    <row r="799" spans="1:8" ht="11.25">
      <c r="A799" s="11" t="s">
        <v>312</v>
      </c>
      <c r="E799" s="5">
        <f>SUBTOTAL(9,E797:E798)</f>
        <v>3753.75</v>
      </c>
      <c r="F799" s="6"/>
      <c r="H799" s="8"/>
    </row>
    <row r="800" spans="1:8" ht="11.25">
      <c r="A800" s="4">
        <v>13795</v>
      </c>
      <c r="B800" s="3" t="s">
        <v>54</v>
      </c>
      <c r="C800" s="3" t="s">
        <v>36</v>
      </c>
      <c r="D800" s="3" t="s">
        <v>313</v>
      </c>
      <c r="E800" s="5">
        <v>11705.529999999999</v>
      </c>
      <c r="F800" s="6" t="s">
        <v>314</v>
      </c>
      <c r="G800" s="7">
        <v>29548</v>
      </c>
      <c r="H800" s="8">
        <v>39473</v>
      </c>
    </row>
    <row r="801" spans="1:8" ht="11.25">
      <c r="A801" s="4">
        <v>13795</v>
      </c>
      <c r="B801" s="3" t="s">
        <v>54</v>
      </c>
      <c r="C801" s="3" t="s">
        <v>36</v>
      </c>
      <c r="D801" s="3" t="s">
        <v>313</v>
      </c>
      <c r="E801" s="5">
        <v>8381.39</v>
      </c>
      <c r="F801" s="6"/>
      <c r="H801" s="8"/>
    </row>
    <row r="802" spans="1:8" ht="11.25">
      <c r="A802" s="4">
        <v>13795</v>
      </c>
      <c r="B802" s="3" t="s">
        <v>54</v>
      </c>
      <c r="C802" s="3" t="s">
        <v>36</v>
      </c>
      <c r="D802" s="3" t="s">
        <v>313</v>
      </c>
      <c r="E802" s="9">
        <v>1136.46</v>
      </c>
      <c r="F802" s="6"/>
      <c r="H802" s="8"/>
    </row>
    <row r="803" spans="1:8" ht="11.25">
      <c r="A803" s="4">
        <v>13795</v>
      </c>
      <c r="B803" s="3" t="s">
        <v>54</v>
      </c>
      <c r="C803" s="3" t="s">
        <v>36</v>
      </c>
      <c r="D803" s="3" t="s">
        <v>313</v>
      </c>
      <c r="E803" s="9">
        <v>127.85</v>
      </c>
      <c r="F803" s="6"/>
      <c r="H803" s="8"/>
    </row>
    <row r="804" spans="1:8" ht="11.25">
      <c r="A804" s="4">
        <v>13795</v>
      </c>
      <c r="B804" s="3" t="s">
        <v>54</v>
      </c>
      <c r="C804" s="3" t="s">
        <v>36</v>
      </c>
      <c r="D804" s="3" t="s">
        <v>313</v>
      </c>
      <c r="E804" s="9">
        <v>1136.46</v>
      </c>
      <c r="F804" s="6"/>
      <c r="H804" s="8"/>
    </row>
    <row r="805" spans="1:8" ht="11.25">
      <c r="A805" s="4">
        <v>13795</v>
      </c>
      <c r="B805" s="3" t="s">
        <v>54</v>
      </c>
      <c r="C805" s="3" t="s">
        <v>36</v>
      </c>
      <c r="D805" s="3" t="s">
        <v>313</v>
      </c>
      <c r="E805" s="9">
        <v>191.78</v>
      </c>
      <c r="F805" s="6"/>
      <c r="H805" s="8"/>
    </row>
    <row r="806" spans="1:8" ht="11.25">
      <c r="A806" s="4">
        <v>13795</v>
      </c>
      <c r="B806" s="3" t="s">
        <v>54</v>
      </c>
      <c r="C806" s="3" t="s">
        <v>36</v>
      </c>
      <c r="D806" s="3" t="s">
        <v>313</v>
      </c>
      <c r="E806" s="9">
        <v>1136.46</v>
      </c>
      <c r="F806" s="6"/>
      <c r="H806" s="8"/>
    </row>
    <row r="807" spans="1:8" ht="11.25">
      <c r="A807" s="4">
        <v>13795</v>
      </c>
      <c r="B807" s="3" t="s">
        <v>54</v>
      </c>
      <c r="C807" s="3" t="s">
        <v>36</v>
      </c>
      <c r="D807" s="3" t="s">
        <v>313</v>
      </c>
      <c r="E807" s="9">
        <v>1136.46</v>
      </c>
      <c r="F807" s="6"/>
      <c r="H807" s="8"/>
    </row>
    <row r="808" spans="1:8" ht="11.25">
      <c r="A808" s="4">
        <v>13795</v>
      </c>
      <c r="B808" s="3" t="s">
        <v>54</v>
      </c>
      <c r="C808" s="3" t="s">
        <v>36</v>
      </c>
      <c r="D808" s="3" t="s">
        <v>313</v>
      </c>
      <c r="E808" s="9">
        <v>1136.46</v>
      </c>
      <c r="F808" s="6"/>
      <c r="H808" s="8"/>
    </row>
    <row r="809" spans="1:8" ht="11.25">
      <c r="A809" s="11" t="s">
        <v>315</v>
      </c>
      <c r="E809" s="9">
        <f>SUBTOTAL(9,E800:E808)</f>
        <v>26088.84999999999</v>
      </c>
      <c r="F809" s="6"/>
      <c r="H809" s="8"/>
    </row>
    <row r="810" spans="1:8" ht="11.25">
      <c r="A810" s="4">
        <v>13839</v>
      </c>
      <c r="B810" s="3" t="s">
        <v>36</v>
      </c>
      <c r="C810" s="3" t="s">
        <v>60</v>
      </c>
      <c r="D810" s="3" t="s">
        <v>316</v>
      </c>
      <c r="E810" s="5">
        <v>11484.06</v>
      </c>
      <c r="F810" s="6" t="s">
        <v>317</v>
      </c>
      <c r="G810" s="7">
        <v>42655</v>
      </c>
      <c r="H810" s="8">
        <v>38178</v>
      </c>
    </row>
    <row r="811" spans="1:8" ht="11.25">
      <c r="A811" s="11" t="s">
        <v>318</v>
      </c>
      <c r="E811" s="5">
        <f>SUBTOTAL(9,E810:E810)</f>
        <v>11484.06</v>
      </c>
      <c r="F811" s="6"/>
      <c r="H811" s="8"/>
    </row>
    <row r="812" spans="1:8" ht="11.25">
      <c r="A812" s="4">
        <v>13906</v>
      </c>
      <c r="B812" s="3" t="s">
        <v>7</v>
      </c>
      <c r="C812" s="3" t="s">
        <v>97</v>
      </c>
      <c r="D812" s="3" t="s">
        <v>319</v>
      </c>
      <c r="E812" s="5">
        <v>19112.08</v>
      </c>
      <c r="F812" s="6" t="s">
        <v>314</v>
      </c>
      <c r="G812" s="7">
        <v>39249.04</v>
      </c>
      <c r="H812" s="8">
        <v>38199</v>
      </c>
    </row>
    <row r="813" spans="1:8" ht="11.25">
      <c r="A813" s="4">
        <v>13906</v>
      </c>
      <c r="B813" s="3" t="s">
        <v>7</v>
      </c>
      <c r="C813" s="3" t="s">
        <v>97</v>
      </c>
      <c r="D813" s="3" t="s">
        <v>319</v>
      </c>
      <c r="E813" s="5">
        <v>10527.64</v>
      </c>
      <c r="F813" s="6"/>
      <c r="H813" s="8"/>
    </row>
    <row r="814" spans="1:8" ht="11.25">
      <c r="A814" s="4">
        <v>13906</v>
      </c>
      <c r="B814" s="3" t="s">
        <v>7</v>
      </c>
      <c r="C814" s="3" t="s">
        <v>97</v>
      </c>
      <c r="D814" s="3" t="s">
        <v>319</v>
      </c>
      <c r="E814" s="9">
        <v>1509.58</v>
      </c>
      <c r="F814" s="6"/>
      <c r="H814" s="8"/>
    </row>
    <row r="815" spans="1:8" ht="11.25">
      <c r="A815" s="4">
        <v>13906</v>
      </c>
      <c r="B815" s="3" t="s">
        <v>7</v>
      </c>
      <c r="C815" s="3" t="s">
        <v>97</v>
      </c>
      <c r="D815" s="3" t="s">
        <v>319</v>
      </c>
      <c r="E815" s="9">
        <v>1509.58</v>
      </c>
      <c r="F815" s="6"/>
      <c r="H815" s="8"/>
    </row>
    <row r="816" spans="1:8" ht="11.25">
      <c r="A816" s="4">
        <v>13906</v>
      </c>
      <c r="B816" s="3" t="s">
        <v>7</v>
      </c>
      <c r="C816" s="3" t="s">
        <v>97</v>
      </c>
      <c r="D816" s="3" t="s">
        <v>319</v>
      </c>
      <c r="E816" s="9">
        <v>1509.58</v>
      </c>
      <c r="F816" s="6"/>
      <c r="H816" s="8"/>
    </row>
    <row r="817" spans="1:8" ht="11.25">
      <c r="A817" s="4">
        <v>13906</v>
      </c>
      <c r="B817" s="3" t="s">
        <v>7</v>
      </c>
      <c r="C817" s="3" t="s">
        <v>97</v>
      </c>
      <c r="D817" s="3" t="s">
        <v>319</v>
      </c>
      <c r="E817" s="9">
        <v>113.22</v>
      </c>
      <c r="F817" s="6"/>
      <c r="H817" s="8"/>
    </row>
    <row r="818" spans="1:8" ht="11.25">
      <c r="A818" s="4">
        <v>13906</v>
      </c>
      <c r="B818" s="3" t="s">
        <v>7</v>
      </c>
      <c r="C818" s="3" t="s">
        <v>97</v>
      </c>
      <c r="D818" s="3" t="s">
        <v>319</v>
      </c>
      <c r="E818" s="9">
        <v>1509.58</v>
      </c>
      <c r="F818" s="6"/>
      <c r="H818" s="8"/>
    </row>
    <row r="819" spans="1:8" ht="11.25">
      <c r="A819" s="4">
        <v>13906</v>
      </c>
      <c r="B819" s="3" t="s">
        <v>7</v>
      </c>
      <c r="C819" s="3" t="s">
        <v>97</v>
      </c>
      <c r="D819" s="3" t="s">
        <v>319</v>
      </c>
      <c r="E819" s="9">
        <v>1509.58</v>
      </c>
      <c r="F819" s="6"/>
      <c r="H819" s="8"/>
    </row>
    <row r="820" spans="1:8" ht="11.25">
      <c r="A820" s="11" t="s">
        <v>320</v>
      </c>
      <c r="E820" s="9">
        <f>SUBTOTAL(9,E812:E819)</f>
        <v>37300.84000000001</v>
      </c>
      <c r="F820" s="6"/>
      <c r="H820" s="8"/>
    </row>
    <row r="821" spans="1:8" ht="11.25">
      <c r="A821" s="4">
        <v>13947</v>
      </c>
      <c r="B821" s="3" t="s">
        <v>117</v>
      </c>
      <c r="C821" s="3" t="s">
        <v>12</v>
      </c>
      <c r="D821" s="3" t="s">
        <v>321</v>
      </c>
      <c r="E821" s="5">
        <v>5187.64</v>
      </c>
      <c r="F821" s="6" t="s">
        <v>10</v>
      </c>
      <c r="G821" s="7">
        <v>8</v>
      </c>
      <c r="H821" s="8">
        <v>38220</v>
      </c>
    </row>
    <row r="822" spans="1:8" ht="11.25">
      <c r="A822" s="4">
        <v>13947</v>
      </c>
      <c r="B822" s="3" t="s">
        <v>117</v>
      </c>
      <c r="C822" s="3" t="s">
        <v>12</v>
      </c>
      <c r="D822" s="3" t="s">
        <v>321</v>
      </c>
      <c r="E822" s="5">
        <v>4481.38</v>
      </c>
      <c r="F822" s="6"/>
      <c r="H822" s="8"/>
    </row>
    <row r="823" spans="1:8" ht="11.25">
      <c r="A823" s="4">
        <v>13947</v>
      </c>
      <c r="B823" s="3" t="s">
        <v>117</v>
      </c>
      <c r="C823" s="3" t="s">
        <v>12</v>
      </c>
      <c r="D823" s="3" t="s">
        <v>321</v>
      </c>
      <c r="E823" s="9">
        <v>520.13</v>
      </c>
      <c r="F823" s="6"/>
      <c r="H823" s="8"/>
    </row>
    <row r="824" spans="1:8" ht="11.25">
      <c r="A824" s="4">
        <v>13947</v>
      </c>
      <c r="B824" s="3" t="s">
        <v>117</v>
      </c>
      <c r="C824" s="3" t="s">
        <v>12</v>
      </c>
      <c r="D824" s="3" t="s">
        <v>321</v>
      </c>
      <c r="E824" s="9">
        <v>708.75</v>
      </c>
      <c r="F824" s="6"/>
      <c r="H824" s="8"/>
    </row>
    <row r="825" spans="1:8" ht="11.25">
      <c r="A825" s="4">
        <v>13947</v>
      </c>
      <c r="B825" s="3" t="s">
        <v>117</v>
      </c>
      <c r="C825" s="3" t="s">
        <v>12</v>
      </c>
      <c r="D825" s="3" t="s">
        <v>321</v>
      </c>
      <c r="E825" s="9">
        <v>665.5</v>
      </c>
      <c r="F825" s="6"/>
      <c r="H825" s="8"/>
    </row>
    <row r="826" spans="1:8" ht="11.25">
      <c r="A826" s="4">
        <v>13947</v>
      </c>
      <c r="B826" s="3" t="s">
        <v>117</v>
      </c>
      <c r="C826" s="3" t="s">
        <v>12</v>
      </c>
      <c r="D826" s="3" t="s">
        <v>321</v>
      </c>
      <c r="E826" s="9">
        <v>531.5</v>
      </c>
      <c r="F826" s="6"/>
      <c r="H826" s="8"/>
    </row>
    <row r="827" spans="1:8" ht="11.25">
      <c r="A827" s="4">
        <v>13947</v>
      </c>
      <c r="B827" s="3" t="s">
        <v>117</v>
      </c>
      <c r="C827" s="3" t="s">
        <v>12</v>
      </c>
      <c r="D827" s="3" t="s">
        <v>321</v>
      </c>
      <c r="E827" s="9">
        <v>522.88</v>
      </c>
      <c r="F827" s="6"/>
      <c r="H827" s="8"/>
    </row>
    <row r="828" spans="1:8" ht="11.25">
      <c r="A828" s="11" t="s">
        <v>322</v>
      </c>
      <c r="E828" s="9">
        <f>SUBTOTAL(9,E821:E827)</f>
        <v>12617.779999999999</v>
      </c>
      <c r="F828" s="6"/>
      <c r="H828" s="8"/>
    </row>
    <row r="829" spans="1:8" ht="11.25">
      <c r="A829" s="4">
        <v>13997</v>
      </c>
      <c r="B829" s="3" t="s">
        <v>117</v>
      </c>
      <c r="C829" s="3" t="s">
        <v>12</v>
      </c>
      <c r="D829" s="3" t="s">
        <v>323</v>
      </c>
      <c r="E829" s="5">
        <v>6462.5</v>
      </c>
      <c r="F829" s="6" t="s">
        <v>10</v>
      </c>
      <c r="G829" s="7">
        <v>11</v>
      </c>
      <c r="H829" s="8">
        <v>38255</v>
      </c>
    </row>
    <row r="830" spans="1:8" ht="11.25">
      <c r="A830" s="4">
        <v>13997</v>
      </c>
      <c r="B830" s="3" t="s">
        <v>117</v>
      </c>
      <c r="C830" s="3" t="s">
        <v>12</v>
      </c>
      <c r="D830" s="3" t="s">
        <v>323</v>
      </c>
      <c r="E830" s="5">
        <v>4983</v>
      </c>
      <c r="F830" s="6"/>
      <c r="H830" s="8"/>
    </row>
    <row r="831" spans="1:8" ht="11.25">
      <c r="A831" s="4">
        <v>13997</v>
      </c>
      <c r="B831" s="3" t="s">
        <v>117</v>
      </c>
      <c r="C831" s="3" t="s">
        <v>12</v>
      </c>
      <c r="D831" s="3" t="s">
        <v>323</v>
      </c>
      <c r="E831" s="9">
        <v>242</v>
      </c>
      <c r="F831" s="6"/>
      <c r="H831" s="8"/>
    </row>
    <row r="832" spans="1:8" ht="11.25">
      <c r="A832" s="4">
        <v>13997</v>
      </c>
      <c r="B832" s="3" t="s">
        <v>117</v>
      </c>
      <c r="C832" s="3" t="s">
        <v>12</v>
      </c>
      <c r="D832" s="3" t="s">
        <v>323</v>
      </c>
      <c r="E832" s="9">
        <v>236.5</v>
      </c>
      <c r="F832" s="6"/>
      <c r="H832" s="8"/>
    </row>
    <row r="833" spans="1:8" ht="11.25">
      <c r="A833" s="4">
        <v>13997</v>
      </c>
      <c r="B833" s="3" t="s">
        <v>117</v>
      </c>
      <c r="C833" s="3" t="s">
        <v>12</v>
      </c>
      <c r="D833" s="3" t="s">
        <v>323</v>
      </c>
      <c r="E833" s="9">
        <v>357.5</v>
      </c>
      <c r="F833" s="6"/>
      <c r="H833" s="8"/>
    </row>
    <row r="834" spans="1:8" ht="11.25">
      <c r="A834" s="4">
        <v>13997</v>
      </c>
      <c r="B834" s="3" t="s">
        <v>117</v>
      </c>
      <c r="C834" s="3" t="s">
        <v>12</v>
      </c>
      <c r="D834" s="3" t="s">
        <v>323</v>
      </c>
      <c r="E834" s="9">
        <v>390.5</v>
      </c>
      <c r="F834" s="6"/>
      <c r="H834" s="8"/>
    </row>
    <row r="835" spans="1:8" ht="11.25">
      <c r="A835" s="4">
        <v>13997</v>
      </c>
      <c r="B835" s="3" t="s">
        <v>117</v>
      </c>
      <c r="C835" s="3" t="s">
        <v>12</v>
      </c>
      <c r="D835" s="3" t="s">
        <v>323</v>
      </c>
      <c r="E835" s="9">
        <v>764.5</v>
      </c>
      <c r="F835" s="6"/>
      <c r="H835" s="8"/>
    </row>
    <row r="836" spans="1:8" ht="11.25">
      <c r="A836" s="11" t="s">
        <v>324</v>
      </c>
      <c r="E836" s="9">
        <f>SUBTOTAL(9,E829:E835)</f>
        <v>13436.5</v>
      </c>
      <c r="F836" s="6"/>
      <c r="H836" s="8"/>
    </row>
    <row r="837" spans="1:8" ht="11.25">
      <c r="A837" s="4">
        <v>14000</v>
      </c>
      <c r="B837" s="3" t="s">
        <v>22</v>
      </c>
      <c r="C837" s="3" t="s">
        <v>60</v>
      </c>
      <c r="D837" s="3" t="s">
        <v>325</v>
      </c>
      <c r="E837" s="5">
        <v>6997</v>
      </c>
      <c r="F837" s="6" t="s">
        <v>33</v>
      </c>
      <c r="G837" s="7">
        <v>10</v>
      </c>
      <c r="H837" s="8">
        <v>39361</v>
      </c>
    </row>
    <row r="838" spans="1:8" ht="11.25">
      <c r="A838" s="4">
        <v>14000</v>
      </c>
      <c r="B838" s="3" t="s">
        <v>22</v>
      </c>
      <c r="C838" s="3" t="s">
        <v>60</v>
      </c>
      <c r="D838" s="3" t="s">
        <v>325</v>
      </c>
      <c r="E838" s="5">
        <v>4455</v>
      </c>
      <c r="F838" s="6"/>
      <c r="H838" s="8"/>
    </row>
    <row r="839" spans="1:8" ht="11.25">
      <c r="A839" s="4">
        <v>14000</v>
      </c>
      <c r="B839" s="3" t="s">
        <v>22</v>
      </c>
      <c r="C839" s="3" t="s">
        <v>60</v>
      </c>
      <c r="D839" s="3" t="s">
        <v>325</v>
      </c>
      <c r="E839" s="9">
        <v>292.5</v>
      </c>
      <c r="F839" s="6"/>
      <c r="H839" s="8"/>
    </row>
    <row r="840" spans="1:8" ht="11.25">
      <c r="A840" s="4">
        <v>14000</v>
      </c>
      <c r="B840" s="3" t="s">
        <v>22</v>
      </c>
      <c r="C840" s="3" t="s">
        <v>60</v>
      </c>
      <c r="D840" s="3" t="s">
        <v>325</v>
      </c>
      <c r="E840" s="9">
        <v>509.5</v>
      </c>
      <c r="F840" s="6"/>
      <c r="H840" s="8"/>
    </row>
    <row r="841" spans="1:8" ht="11.25">
      <c r="A841" s="4">
        <v>14000</v>
      </c>
      <c r="B841" s="3" t="s">
        <v>22</v>
      </c>
      <c r="C841" s="3" t="s">
        <v>60</v>
      </c>
      <c r="D841" s="3" t="s">
        <v>325</v>
      </c>
      <c r="E841" s="9">
        <v>415.25</v>
      </c>
      <c r="F841" s="6"/>
      <c r="H841" s="8"/>
    </row>
    <row r="842" spans="1:8" ht="11.25">
      <c r="A842" s="4">
        <v>14000</v>
      </c>
      <c r="B842" s="3" t="s">
        <v>22</v>
      </c>
      <c r="C842" s="3" t="s">
        <v>60</v>
      </c>
      <c r="D842" s="3" t="s">
        <v>325</v>
      </c>
      <c r="E842" s="9">
        <v>867.5</v>
      </c>
      <c r="F842" s="6"/>
      <c r="H842" s="8"/>
    </row>
    <row r="843" spans="1:8" ht="11.25">
      <c r="A843" s="11" t="s">
        <v>326</v>
      </c>
      <c r="E843" s="9">
        <f>SUBTOTAL(9,E837:E842)</f>
        <v>13536.75</v>
      </c>
      <c r="F843" s="6"/>
      <c r="H843" s="8"/>
    </row>
    <row r="844" spans="1:8" ht="11.25">
      <c r="A844" s="4">
        <v>14182</v>
      </c>
      <c r="B844" s="3" t="s">
        <v>54</v>
      </c>
      <c r="C844" s="3" t="s">
        <v>69</v>
      </c>
      <c r="D844" s="3" t="s">
        <v>327</v>
      </c>
      <c r="E844" s="5">
        <v>13806</v>
      </c>
      <c r="F844" s="6" t="s">
        <v>10</v>
      </c>
      <c r="G844" s="7">
        <f>383.5/26</f>
        <v>14.75</v>
      </c>
      <c r="H844" s="8">
        <v>38360</v>
      </c>
    </row>
    <row r="845" spans="1:8" ht="11.25">
      <c r="A845" s="4">
        <v>14182</v>
      </c>
      <c r="B845" s="3" t="s">
        <v>54</v>
      </c>
      <c r="C845" s="3" t="s">
        <v>69</v>
      </c>
      <c r="D845" s="3" t="s">
        <v>327</v>
      </c>
      <c r="E845" s="5">
        <v>2090.82</v>
      </c>
      <c r="F845" s="6"/>
      <c r="H845" s="8"/>
    </row>
    <row r="846" spans="1:8" ht="11.25">
      <c r="A846" s="11" t="s">
        <v>328</v>
      </c>
      <c r="E846" s="5">
        <f>SUBTOTAL(9,E844:E845)</f>
        <v>15896.82</v>
      </c>
      <c r="F846" s="6"/>
      <c r="H846" s="8"/>
    </row>
    <row r="847" spans="1:8" ht="11.25">
      <c r="A847" s="4">
        <v>14259</v>
      </c>
      <c r="B847" s="3" t="s">
        <v>39</v>
      </c>
      <c r="C847" s="3" t="s">
        <v>29</v>
      </c>
      <c r="D847" s="3" t="s">
        <v>329</v>
      </c>
      <c r="E847" s="5">
        <v>1872.13</v>
      </c>
      <c r="F847" s="6" t="s">
        <v>10</v>
      </c>
      <c r="G847" s="7">
        <v>8.5</v>
      </c>
      <c r="H847" s="8">
        <v>38395</v>
      </c>
    </row>
    <row r="848" spans="1:8" ht="11.25">
      <c r="A848" s="11" t="s">
        <v>330</v>
      </c>
      <c r="E848" s="5">
        <f>SUBTOTAL(9,E847:E847)</f>
        <v>1872.13</v>
      </c>
      <c r="F848" s="6"/>
      <c r="H848" s="8"/>
    </row>
    <row r="849" spans="1:8" ht="11.25">
      <c r="A849" s="4">
        <v>14296</v>
      </c>
      <c r="B849" s="3" t="s">
        <v>22</v>
      </c>
      <c r="C849" s="3" t="s">
        <v>39</v>
      </c>
      <c r="D849" s="3" t="s">
        <v>331</v>
      </c>
      <c r="E849" s="5">
        <v>2462.92</v>
      </c>
      <c r="F849" s="6" t="s">
        <v>10</v>
      </c>
      <c r="G849" s="7">
        <v>8.5</v>
      </c>
      <c r="H849" s="8">
        <v>38423</v>
      </c>
    </row>
    <row r="850" spans="1:8" ht="11.25">
      <c r="A850" s="4">
        <v>14296</v>
      </c>
      <c r="B850" s="3" t="s">
        <v>22</v>
      </c>
      <c r="C850" s="3" t="s">
        <v>39</v>
      </c>
      <c r="D850" s="3" t="s">
        <v>331</v>
      </c>
      <c r="E850" s="5">
        <v>1753.13</v>
      </c>
      <c r="F850" s="6"/>
      <c r="H850" s="8"/>
    </row>
    <row r="851" spans="1:8" ht="11.25">
      <c r="A851" s="4">
        <v>14296</v>
      </c>
      <c r="B851" s="3" t="s">
        <v>22</v>
      </c>
      <c r="C851" s="3" t="s">
        <v>39</v>
      </c>
      <c r="D851" s="3" t="s">
        <v>331</v>
      </c>
      <c r="E851" s="9">
        <v>148.75</v>
      </c>
      <c r="F851" s="6"/>
      <c r="H851" s="8"/>
    </row>
    <row r="852" spans="1:8" ht="11.25">
      <c r="A852" s="4">
        <v>14296</v>
      </c>
      <c r="B852" s="3" t="s">
        <v>22</v>
      </c>
      <c r="C852" s="3" t="s">
        <v>39</v>
      </c>
      <c r="D852" s="3" t="s">
        <v>331</v>
      </c>
      <c r="E852" s="9">
        <v>87.13</v>
      </c>
      <c r="F852" s="6"/>
      <c r="H852" s="8"/>
    </row>
    <row r="853" spans="1:8" ht="11.25">
      <c r="A853" s="4">
        <v>14296</v>
      </c>
      <c r="B853" s="3" t="s">
        <v>22</v>
      </c>
      <c r="C853" s="3" t="s">
        <v>39</v>
      </c>
      <c r="D853" s="3" t="s">
        <v>331</v>
      </c>
      <c r="E853" s="9">
        <v>153</v>
      </c>
      <c r="F853" s="6"/>
      <c r="H853" s="8"/>
    </row>
    <row r="854" spans="1:8" ht="11.25">
      <c r="A854" s="4">
        <v>14296</v>
      </c>
      <c r="B854" s="3" t="s">
        <v>22</v>
      </c>
      <c r="C854" s="3" t="s">
        <v>39</v>
      </c>
      <c r="D854" s="3" t="s">
        <v>331</v>
      </c>
      <c r="E854" s="9">
        <v>85</v>
      </c>
      <c r="F854" s="6"/>
      <c r="H854" s="8"/>
    </row>
    <row r="855" spans="1:8" ht="11.25">
      <c r="A855" s="4">
        <v>14296</v>
      </c>
      <c r="B855" s="3" t="s">
        <v>22</v>
      </c>
      <c r="C855" s="3" t="s">
        <v>39</v>
      </c>
      <c r="D855" s="3" t="s">
        <v>331</v>
      </c>
      <c r="E855" s="9">
        <v>46.75</v>
      </c>
      <c r="F855" s="6"/>
      <c r="H855" s="8"/>
    </row>
    <row r="856" spans="1:8" ht="11.25">
      <c r="A856" s="11" t="s">
        <v>332</v>
      </c>
      <c r="E856" s="9">
        <f>SUBTOTAL(9,E849:E855)</f>
        <v>4736.68</v>
      </c>
      <c r="F856" s="6"/>
      <c r="H856" s="8"/>
    </row>
    <row r="857" spans="1:8" ht="11.25">
      <c r="A857" s="4">
        <v>14304</v>
      </c>
      <c r="B857" s="3" t="s">
        <v>12</v>
      </c>
      <c r="C857" s="3" t="s">
        <v>19</v>
      </c>
      <c r="D857" s="3" t="s">
        <v>333</v>
      </c>
      <c r="E857" s="5">
        <v>1438.23</v>
      </c>
      <c r="F857" s="6" t="s">
        <v>10</v>
      </c>
      <c r="G857" s="7">
        <f>198.9/26</f>
        <v>7.65</v>
      </c>
      <c r="H857" s="8">
        <v>38437</v>
      </c>
    </row>
    <row r="858" spans="1:8" ht="11.25">
      <c r="A858" s="4">
        <v>14304</v>
      </c>
      <c r="B858" s="3" t="s">
        <v>12</v>
      </c>
      <c r="C858" s="3" t="s">
        <v>19</v>
      </c>
      <c r="D858" s="3" t="s">
        <v>333</v>
      </c>
      <c r="E858" s="5">
        <v>699.99</v>
      </c>
      <c r="F858" s="6"/>
      <c r="H858" s="8"/>
    </row>
    <row r="859" spans="1:8" ht="11.25">
      <c r="A859" s="4">
        <v>14304</v>
      </c>
      <c r="B859" s="3" t="s">
        <v>12</v>
      </c>
      <c r="C859" s="3" t="s">
        <v>19</v>
      </c>
      <c r="D859" s="3" t="s">
        <v>333</v>
      </c>
      <c r="E859" s="9">
        <v>95.63</v>
      </c>
      <c r="F859" s="6"/>
      <c r="H859" s="8"/>
    </row>
    <row r="860" spans="1:8" ht="11.25">
      <c r="A860" s="4">
        <v>14304</v>
      </c>
      <c r="B860" s="3" t="s">
        <v>12</v>
      </c>
      <c r="C860" s="3" t="s">
        <v>19</v>
      </c>
      <c r="D860" s="3" t="s">
        <v>333</v>
      </c>
      <c r="E860" s="9">
        <v>87.98</v>
      </c>
      <c r="F860" s="6"/>
      <c r="H860" s="8"/>
    </row>
    <row r="861" spans="1:8" ht="11.25">
      <c r="A861" s="4">
        <v>14304</v>
      </c>
      <c r="B861" s="3" t="s">
        <v>12</v>
      </c>
      <c r="C861" s="3" t="s">
        <v>19</v>
      </c>
      <c r="D861" s="3" t="s">
        <v>333</v>
      </c>
      <c r="E861" s="9">
        <v>65.03</v>
      </c>
      <c r="F861" s="6"/>
      <c r="H861" s="8"/>
    </row>
    <row r="862" spans="1:8" ht="11.25">
      <c r="A862" s="4">
        <v>14304</v>
      </c>
      <c r="B862" s="3" t="s">
        <v>12</v>
      </c>
      <c r="C862" s="3" t="s">
        <v>19</v>
      </c>
      <c r="D862" s="3" t="s">
        <v>333</v>
      </c>
      <c r="E862" s="9">
        <v>72.68</v>
      </c>
      <c r="F862" s="6"/>
      <c r="H862" s="8"/>
    </row>
    <row r="863" spans="1:8" ht="11.25">
      <c r="A863" s="4">
        <v>14304</v>
      </c>
      <c r="B863" s="3" t="s">
        <v>12</v>
      </c>
      <c r="C863" s="3" t="s">
        <v>19</v>
      </c>
      <c r="D863" s="3" t="s">
        <v>333</v>
      </c>
      <c r="E863" s="9">
        <v>34.43</v>
      </c>
      <c r="F863" s="6"/>
      <c r="H863" s="8"/>
    </row>
    <row r="864" spans="1:8" ht="11.25">
      <c r="A864" s="11" t="s">
        <v>334</v>
      </c>
      <c r="E864" s="9">
        <f>SUBTOTAL(9,E857:E863)</f>
        <v>2493.9700000000003</v>
      </c>
      <c r="F864" s="6"/>
      <c r="H864" s="8"/>
    </row>
    <row r="865" spans="1:8" ht="11.25">
      <c r="A865" s="4">
        <v>14351</v>
      </c>
      <c r="B865" s="3" t="s">
        <v>8</v>
      </c>
      <c r="C865" s="3" t="s">
        <v>19</v>
      </c>
      <c r="D865" s="3" t="s">
        <v>335</v>
      </c>
      <c r="E865" s="5">
        <v>2688.75</v>
      </c>
      <c r="F865" s="6" t="s">
        <v>10</v>
      </c>
      <c r="G865" s="7">
        <v>7.5</v>
      </c>
      <c r="H865" s="8">
        <v>38458</v>
      </c>
    </row>
    <row r="866" spans="1:8" ht="11.25">
      <c r="A866" s="4">
        <v>14351</v>
      </c>
      <c r="B866" s="3" t="s">
        <v>8</v>
      </c>
      <c r="C866" s="3" t="s">
        <v>19</v>
      </c>
      <c r="D866" s="3" t="s">
        <v>335</v>
      </c>
      <c r="E866" s="5">
        <v>2190</v>
      </c>
      <c r="F866" s="6"/>
      <c r="H866" s="8"/>
    </row>
    <row r="867" spans="1:8" ht="11.25">
      <c r="A867" s="4">
        <v>14351</v>
      </c>
      <c r="B867" s="3" t="s">
        <v>8</v>
      </c>
      <c r="C867" s="3" t="s">
        <v>19</v>
      </c>
      <c r="D867" s="3" t="s">
        <v>335</v>
      </c>
      <c r="E867" s="9">
        <v>360</v>
      </c>
      <c r="F867" s="6"/>
      <c r="H867" s="8"/>
    </row>
    <row r="868" spans="1:8" ht="11.25">
      <c r="A868" s="4">
        <v>14351</v>
      </c>
      <c r="B868" s="3" t="s">
        <v>8</v>
      </c>
      <c r="C868" s="3" t="s">
        <v>19</v>
      </c>
      <c r="D868" s="3" t="s">
        <v>335</v>
      </c>
      <c r="E868" s="9">
        <v>225</v>
      </c>
      <c r="F868" s="6"/>
      <c r="H868" s="8"/>
    </row>
    <row r="869" spans="1:8" ht="11.25">
      <c r="A869" s="4">
        <v>14351</v>
      </c>
      <c r="B869" s="3" t="s">
        <v>8</v>
      </c>
      <c r="C869" s="3" t="s">
        <v>19</v>
      </c>
      <c r="D869" s="3" t="s">
        <v>335</v>
      </c>
      <c r="E869" s="9">
        <v>243.75</v>
      </c>
      <c r="F869" s="6"/>
      <c r="H869" s="8"/>
    </row>
    <row r="870" spans="1:8" ht="11.25">
      <c r="A870" s="4">
        <v>14351</v>
      </c>
      <c r="B870" s="3" t="s">
        <v>8</v>
      </c>
      <c r="C870" s="3" t="s">
        <v>19</v>
      </c>
      <c r="D870" s="3" t="s">
        <v>335</v>
      </c>
      <c r="E870" s="9">
        <v>195</v>
      </c>
      <c r="F870" s="6"/>
      <c r="H870" s="8"/>
    </row>
    <row r="871" spans="1:8" ht="11.25">
      <c r="A871" s="11" t="s">
        <v>336</v>
      </c>
      <c r="E871" s="9">
        <f>SUBTOTAL(9,E865:E870)</f>
        <v>5902.5</v>
      </c>
      <c r="F871" s="6"/>
      <c r="H871" s="8"/>
    </row>
    <row r="872" spans="1:8" ht="11.25">
      <c r="A872" s="4">
        <v>14384</v>
      </c>
      <c r="B872" s="3" t="s">
        <v>60</v>
      </c>
      <c r="C872" s="3" t="s">
        <v>90</v>
      </c>
      <c r="D872" s="3" t="s">
        <v>337</v>
      </c>
      <c r="E872" s="5">
        <v>3694.96</v>
      </c>
      <c r="F872" s="6" t="s">
        <v>10</v>
      </c>
      <c r="G872" s="7">
        <f>198.9/26</f>
        <v>7.65</v>
      </c>
      <c r="H872" s="8">
        <v>38479</v>
      </c>
    </row>
    <row r="873" spans="1:8" ht="11.25">
      <c r="A873" s="4">
        <v>14384</v>
      </c>
      <c r="B873" s="3" t="s">
        <v>60</v>
      </c>
      <c r="C873" s="3" t="s">
        <v>90</v>
      </c>
      <c r="D873" s="3" t="s">
        <v>337</v>
      </c>
      <c r="E873" s="5">
        <v>2164.95</v>
      </c>
      <c r="F873" s="6"/>
      <c r="H873" s="8"/>
    </row>
    <row r="874" spans="1:8" ht="11.25">
      <c r="A874" s="4">
        <v>14384</v>
      </c>
      <c r="B874" s="3" t="s">
        <v>60</v>
      </c>
      <c r="C874" s="3" t="s">
        <v>90</v>
      </c>
      <c r="D874" s="3" t="s">
        <v>337</v>
      </c>
      <c r="E874" s="9">
        <v>229.5</v>
      </c>
      <c r="F874" s="6"/>
      <c r="H874" s="8"/>
    </row>
    <row r="875" spans="1:8" ht="11.25">
      <c r="A875" s="4">
        <v>14384</v>
      </c>
      <c r="B875" s="3" t="s">
        <v>60</v>
      </c>
      <c r="C875" s="3" t="s">
        <v>90</v>
      </c>
      <c r="D875" s="3" t="s">
        <v>337</v>
      </c>
      <c r="E875" s="9">
        <v>84.15</v>
      </c>
      <c r="F875" s="6"/>
      <c r="H875" s="8"/>
    </row>
    <row r="876" spans="1:8" ht="11.25">
      <c r="A876" s="4">
        <v>14384</v>
      </c>
      <c r="B876" s="3" t="s">
        <v>60</v>
      </c>
      <c r="C876" s="3" t="s">
        <v>90</v>
      </c>
      <c r="D876" s="3" t="s">
        <v>337</v>
      </c>
      <c r="E876" s="9">
        <v>237.15</v>
      </c>
      <c r="F876" s="6"/>
      <c r="H876" s="8"/>
    </row>
    <row r="877" spans="1:8" ht="11.25">
      <c r="A877" s="4">
        <v>14384</v>
      </c>
      <c r="B877" s="3" t="s">
        <v>60</v>
      </c>
      <c r="C877" s="3" t="s">
        <v>90</v>
      </c>
      <c r="D877" s="3" t="s">
        <v>337</v>
      </c>
      <c r="E877" s="9">
        <v>218.03</v>
      </c>
      <c r="F877" s="6"/>
      <c r="H877" s="8"/>
    </row>
    <row r="878" spans="1:8" ht="11.25">
      <c r="A878" s="4">
        <v>14384</v>
      </c>
      <c r="B878" s="3" t="s">
        <v>60</v>
      </c>
      <c r="C878" s="3" t="s">
        <v>90</v>
      </c>
      <c r="D878" s="3" t="s">
        <v>337</v>
      </c>
      <c r="E878" s="9">
        <v>214.2</v>
      </c>
      <c r="F878" s="6"/>
      <c r="H878" s="8"/>
    </row>
    <row r="879" spans="1:8" ht="11.25">
      <c r="A879" s="11" t="s">
        <v>338</v>
      </c>
      <c r="E879" s="9">
        <f>SUBTOTAL(9,E872:E878)</f>
        <v>6842.939999999999</v>
      </c>
      <c r="F879" s="6"/>
      <c r="H879" s="8"/>
    </row>
    <row r="880" spans="1:8" ht="11.25">
      <c r="A880" s="4">
        <v>14385</v>
      </c>
      <c r="B880" s="3" t="s">
        <v>25</v>
      </c>
      <c r="C880" s="3" t="s">
        <v>19</v>
      </c>
      <c r="D880" s="3" t="s">
        <v>339</v>
      </c>
      <c r="E880" s="5">
        <v>1954.0100000000002</v>
      </c>
      <c r="F880" s="6" t="s">
        <v>10</v>
      </c>
      <c r="G880" s="7">
        <v>8.5</v>
      </c>
      <c r="H880" s="8">
        <v>38479</v>
      </c>
    </row>
    <row r="881" spans="1:8" ht="11.25">
      <c r="A881" s="4">
        <v>14385</v>
      </c>
      <c r="B881" s="3" t="s">
        <v>25</v>
      </c>
      <c r="C881" s="3" t="s">
        <v>19</v>
      </c>
      <c r="D881" s="3" t="s">
        <v>339</v>
      </c>
      <c r="E881" s="5">
        <v>3584.5</v>
      </c>
      <c r="F881" s="6"/>
      <c r="H881" s="8"/>
    </row>
    <row r="882" spans="1:8" ht="11.25">
      <c r="A882" s="11" t="s">
        <v>340</v>
      </c>
      <c r="E882" s="5">
        <f>SUBTOTAL(9,E880:E881)</f>
        <v>5538.51</v>
      </c>
      <c r="F882" s="6"/>
      <c r="H882" s="8"/>
    </row>
    <row r="883" spans="1:8" ht="11.25">
      <c r="A883" s="4">
        <v>14430</v>
      </c>
      <c r="B883" s="3" t="s">
        <v>18</v>
      </c>
      <c r="C883" s="3" t="s">
        <v>19</v>
      </c>
      <c r="D883" s="3" t="s">
        <v>341</v>
      </c>
      <c r="E883" s="5">
        <v>4025.44</v>
      </c>
      <c r="F883" s="6" t="s">
        <v>10</v>
      </c>
      <c r="G883" s="7">
        <v>12.5</v>
      </c>
      <c r="H883" s="8">
        <v>38507</v>
      </c>
    </row>
    <row r="884" spans="1:8" ht="11.25">
      <c r="A884" s="11" t="s">
        <v>342</v>
      </c>
      <c r="E884" s="5">
        <f>SUBTOTAL(9,E883:E883)</f>
        <v>4025.44</v>
      </c>
      <c r="F884" s="6"/>
      <c r="H884" s="8"/>
    </row>
    <row r="885" spans="1:8" ht="11.25">
      <c r="A885" s="4">
        <v>14431</v>
      </c>
      <c r="B885" s="3" t="s">
        <v>69</v>
      </c>
      <c r="C885" s="3" t="s">
        <v>19</v>
      </c>
      <c r="D885" s="3" t="s">
        <v>343</v>
      </c>
      <c r="E885" s="5">
        <v>200</v>
      </c>
      <c r="F885" s="6" t="s">
        <v>10</v>
      </c>
      <c r="G885" s="7">
        <v>12.5</v>
      </c>
      <c r="H885" s="8">
        <v>38507</v>
      </c>
    </row>
    <row r="886" spans="1:8" ht="11.25">
      <c r="A886" s="11" t="s">
        <v>344</v>
      </c>
      <c r="E886" s="5">
        <f>SUBTOTAL(9,E885:E885)</f>
        <v>200</v>
      </c>
      <c r="F886" s="6"/>
      <c r="H886" s="8"/>
    </row>
    <row r="887" spans="1:8" ht="11.25">
      <c r="A887" s="4">
        <v>14439</v>
      </c>
      <c r="B887" s="3" t="s">
        <v>39</v>
      </c>
      <c r="C887" s="3" t="s">
        <v>19</v>
      </c>
      <c r="D887" s="3" t="s">
        <v>345</v>
      </c>
      <c r="E887" s="5">
        <v>4935.58</v>
      </c>
      <c r="F887" s="6" t="s">
        <v>10</v>
      </c>
      <c r="G887" s="7">
        <v>12.5</v>
      </c>
      <c r="H887" s="8">
        <v>38507</v>
      </c>
    </row>
    <row r="888" spans="1:8" ht="11.25">
      <c r="A888" s="11" t="s">
        <v>346</v>
      </c>
      <c r="E888" s="5">
        <f>SUBTOTAL(9,E887:E887)</f>
        <v>4935.58</v>
      </c>
      <c r="F888" s="6"/>
      <c r="H888" s="8"/>
    </row>
    <row r="889" spans="1:8" ht="11.25">
      <c r="A889" s="4">
        <v>14440</v>
      </c>
      <c r="B889" s="3" t="s">
        <v>90</v>
      </c>
      <c r="C889" s="3" t="s">
        <v>19</v>
      </c>
      <c r="D889" s="3" t="s">
        <v>347</v>
      </c>
      <c r="E889" s="5">
        <v>42.19</v>
      </c>
      <c r="F889" s="6" t="s">
        <v>10</v>
      </c>
      <c r="G889" s="7">
        <v>12.5</v>
      </c>
      <c r="H889" s="8">
        <v>38507</v>
      </c>
    </row>
    <row r="890" spans="1:8" ht="11.25">
      <c r="A890" s="4">
        <v>14440</v>
      </c>
      <c r="B890" s="3" t="s">
        <v>90</v>
      </c>
      <c r="C890" s="3" t="s">
        <v>19</v>
      </c>
      <c r="D890" s="3" t="s">
        <v>347</v>
      </c>
      <c r="E890" s="5">
        <v>4493.02</v>
      </c>
      <c r="F890" s="6"/>
      <c r="H890" s="8"/>
    </row>
    <row r="891" spans="1:8" ht="11.25">
      <c r="A891" s="11" t="s">
        <v>348</v>
      </c>
      <c r="E891" s="5">
        <f>SUBTOTAL(9,E889:E890)</f>
        <v>4535.21</v>
      </c>
      <c r="F891" s="6"/>
      <c r="H891" s="8"/>
    </row>
    <row r="892" spans="1:8" ht="11.25">
      <c r="A892" s="4">
        <v>14441</v>
      </c>
      <c r="B892" s="3" t="s">
        <v>254</v>
      </c>
      <c r="C892" s="3" t="s">
        <v>19</v>
      </c>
      <c r="D892" s="3" t="s">
        <v>349</v>
      </c>
      <c r="E892" s="5">
        <v>1396.13</v>
      </c>
      <c r="F892" s="6" t="s">
        <v>10</v>
      </c>
      <c r="G892" s="7">
        <f>198.9/26</f>
        <v>7.65</v>
      </c>
      <c r="H892" s="8">
        <v>39193</v>
      </c>
    </row>
    <row r="893" spans="1:8" ht="11.25">
      <c r="A893" s="4">
        <v>14441</v>
      </c>
      <c r="B893" s="3" t="s">
        <v>254</v>
      </c>
      <c r="C893" s="3" t="s">
        <v>19</v>
      </c>
      <c r="D893" s="3" t="s">
        <v>349</v>
      </c>
      <c r="E893" s="5">
        <v>1705.95</v>
      </c>
      <c r="F893" s="6"/>
      <c r="H893" s="8"/>
    </row>
    <row r="894" spans="1:8" ht="11.25">
      <c r="A894" s="4">
        <v>14441</v>
      </c>
      <c r="B894" s="3" t="s">
        <v>254</v>
      </c>
      <c r="C894" s="3" t="s">
        <v>19</v>
      </c>
      <c r="D894" s="3" t="s">
        <v>349</v>
      </c>
      <c r="E894" s="9">
        <v>244.8</v>
      </c>
      <c r="F894" s="6"/>
      <c r="H894" s="8"/>
    </row>
    <row r="895" spans="1:8" ht="11.25">
      <c r="A895" s="4">
        <v>14441</v>
      </c>
      <c r="B895" s="3" t="s">
        <v>254</v>
      </c>
      <c r="C895" s="3" t="s">
        <v>19</v>
      </c>
      <c r="D895" s="3" t="s">
        <v>349</v>
      </c>
      <c r="E895" s="9">
        <v>244.8</v>
      </c>
      <c r="F895" s="6"/>
      <c r="H895" s="8"/>
    </row>
    <row r="896" spans="1:8" ht="11.25">
      <c r="A896" s="4">
        <v>14441</v>
      </c>
      <c r="B896" s="3" t="s">
        <v>254</v>
      </c>
      <c r="C896" s="3" t="s">
        <v>19</v>
      </c>
      <c r="D896" s="3" t="s">
        <v>349</v>
      </c>
      <c r="E896" s="9">
        <v>244.8</v>
      </c>
      <c r="F896" s="6"/>
      <c r="H896" s="8"/>
    </row>
    <row r="897" spans="1:8" ht="11.25">
      <c r="A897" s="4">
        <v>14441</v>
      </c>
      <c r="B897" s="3" t="s">
        <v>254</v>
      </c>
      <c r="C897" s="3" t="s">
        <v>19</v>
      </c>
      <c r="D897" s="3" t="s">
        <v>349</v>
      </c>
      <c r="E897" s="9">
        <v>244.8</v>
      </c>
      <c r="F897" s="6"/>
      <c r="H897" s="8"/>
    </row>
    <row r="898" spans="1:8" ht="11.25">
      <c r="A898" s="4">
        <v>14441</v>
      </c>
      <c r="B898" s="3" t="s">
        <v>254</v>
      </c>
      <c r="C898" s="3" t="s">
        <v>19</v>
      </c>
      <c r="D898" s="3" t="s">
        <v>349</v>
      </c>
      <c r="E898" s="9">
        <v>61.2</v>
      </c>
      <c r="F898" s="6"/>
      <c r="H898" s="8"/>
    </row>
    <row r="899" spans="1:8" ht="11.25">
      <c r="A899" s="11" t="s">
        <v>350</v>
      </c>
      <c r="E899" s="9">
        <f>SUBTOTAL(9,E892:E898)</f>
        <v>4142.4800000000005</v>
      </c>
      <c r="F899" s="6"/>
      <c r="H899" s="8"/>
    </row>
    <row r="900" spans="1:8" ht="11.25">
      <c r="A900" s="4">
        <v>14493</v>
      </c>
      <c r="B900" s="3" t="s">
        <v>7</v>
      </c>
      <c r="C900" s="3" t="s">
        <v>19</v>
      </c>
      <c r="D900" s="3" t="s">
        <v>351</v>
      </c>
      <c r="E900" s="5">
        <v>2362.2</v>
      </c>
      <c r="F900" s="6" t="s">
        <v>33</v>
      </c>
      <c r="G900" s="7">
        <f>318.5/26</f>
        <v>12.25</v>
      </c>
      <c r="H900" s="8">
        <v>39641</v>
      </c>
    </row>
    <row r="901" spans="1:8" ht="11.25">
      <c r="A901" s="11" t="s">
        <v>352</v>
      </c>
      <c r="E901" s="5">
        <f>SUBTOTAL(9,E900:E900)</f>
        <v>2362.2</v>
      </c>
      <c r="F901" s="6"/>
      <c r="H901" s="8"/>
    </row>
    <row r="902" spans="1:8" ht="11.25">
      <c r="A902" s="4">
        <v>14507</v>
      </c>
      <c r="B902" s="3" t="s">
        <v>12</v>
      </c>
      <c r="C902" s="3" t="s">
        <v>19</v>
      </c>
      <c r="D902" s="3" t="s">
        <v>353</v>
      </c>
      <c r="E902" s="5">
        <v>785.81</v>
      </c>
      <c r="F902" s="6" t="s">
        <v>10</v>
      </c>
      <c r="G902" s="7">
        <f>214.5/26</f>
        <v>8.25</v>
      </c>
      <c r="H902" s="8">
        <v>39592</v>
      </c>
    </row>
    <row r="903" spans="1:8" ht="11.25">
      <c r="A903" s="4">
        <v>14507</v>
      </c>
      <c r="B903" s="3" t="s">
        <v>12</v>
      </c>
      <c r="C903" s="3" t="s">
        <v>19</v>
      </c>
      <c r="D903" s="3" t="s">
        <v>353</v>
      </c>
      <c r="E903" s="5">
        <v>1868.62</v>
      </c>
      <c r="F903" s="6"/>
      <c r="H903" s="8"/>
    </row>
    <row r="904" spans="1:8" ht="11.25">
      <c r="A904" s="11" t="s">
        <v>354</v>
      </c>
      <c r="E904" s="5">
        <f>SUBTOTAL(9,E902:E903)</f>
        <v>2654.43</v>
      </c>
      <c r="F904" s="6"/>
      <c r="H904" s="8"/>
    </row>
    <row r="905" spans="1:8" ht="11.25">
      <c r="A905" s="4">
        <v>14539</v>
      </c>
      <c r="B905" s="3" t="s">
        <v>12</v>
      </c>
      <c r="C905" s="3" t="s">
        <v>36</v>
      </c>
      <c r="D905" s="3" t="s">
        <v>355</v>
      </c>
      <c r="E905" s="5">
        <v>660</v>
      </c>
      <c r="F905" s="6" t="s">
        <v>33</v>
      </c>
      <c r="G905" s="7">
        <f>214.5/26</f>
        <v>8.25</v>
      </c>
      <c r="H905" s="8">
        <v>39599</v>
      </c>
    </row>
    <row r="906" spans="1:8" ht="11.25">
      <c r="A906" s="4">
        <v>14539</v>
      </c>
      <c r="B906" s="3" t="s">
        <v>12</v>
      </c>
      <c r="C906" s="3" t="s">
        <v>36</v>
      </c>
      <c r="D906" s="3" t="s">
        <v>355</v>
      </c>
      <c r="E906" s="5">
        <v>3361.88</v>
      </c>
      <c r="F906" s="6"/>
      <c r="H906" s="8"/>
    </row>
    <row r="907" spans="1:8" ht="11.25">
      <c r="A907" s="11" t="s">
        <v>356</v>
      </c>
      <c r="E907" s="5">
        <f>SUBTOTAL(9,E905:E906)</f>
        <v>4021.88</v>
      </c>
      <c r="F907" s="6"/>
      <c r="H907" s="8"/>
    </row>
    <row r="908" spans="1:8" ht="11.25">
      <c r="A908" s="4">
        <v>14559</v>
      </c>
      <c r="B908" s="3" t="s">
        <v>12</v>
      </c>
      <c r="C908" s="3" t="s">
        <v>19</v>
      </c>
      <c r="D908" s="3" t="s">
        <v>357</v>
      </c>
      <c r="E908" s="5">
        <v>3105</v>
      </c>
      <c r="F908" s="6" t="s">
        <v>10</v>
      </c>
      <c r="G908" s="7">
        <v>13.5</v>
      </c>
      <c r="H908" s="8">
        <v>38528</v>
      </c>
    </row>
    <row r="909" spans="1:8" ht="11.25">
      <c r="A909" s="11" t="s">
        <v>358</v>
      </c>
      <c r="E909" s="5">
        <f>SUBTOTAL(9,E908:E908)</f>
        <v>3105</v>
      </c>
      <c r="F909" s="6"/>
      <c r="H909" s="8"/>
    </row>
    <row r="910" spans="1:8" ht="11.25">
      <c r="A910" s="4">
        <v>14561</v>
      </c>
      <c r="B910" s="3" t="s">
        <v>73</v>
      </c>
      <c r="C910" s="3" t="s">
        <v>29</v>
      </c>
      <c r="D910" s="3" t="s">
        <v>359</v>
      </c>
      <c r="E910" s="5">
        <v>4275</v>
      </c>
      <c r="F910" s="6" t="s">
        <v>10</v>
      </c>
      <c r="G910" s="7">
        <v>15</v>
      </c>
      <c r="H910" s="8">
        <v>38528</v>
      </c>
    </row>
    <row r="911" spans="1:8" ht="11.25">
      <c r="A911" s="4">
        <v>14561</v>
      </c>
      <c r="B911" s="3" t="s">
        <v>73</v>
      </c>
      <c r="C911" s="3" t="s">
        <v>29</v>
      </c>
      <c r="D911" s="3" t="s">
        <v>359</v>
      </c>
      <c r="E911" s="9">
        <v>750</v>
      </c>
      <c r="F911" s="6"/>
      <c r="H911" s="8"/>
    </row>
    <row r="912" spans="1:8" ht="11.25">
      <c r="A912" s="4">
        <v>14561</v>
      </c>
      <c r="B912" s="3" t="s">
        <v>73</v>
      </c>
      <c r="C912" s="3" t="s">
        <v>29</v>
      </c>
      <c r="D912" s="3" t="s">
        <v>359</v>
      </c>
      <c r="E912" s="9">
        <v>750</v>
      </c>
      <c r="F912" s="6"/>
      <c r="H912" s="8"/>
    </row>
    <row r="913" spans="1:8" ht="11.25">
      <c r="A913" s="4">
        <v>14561</v>
      </c>
      <c r="B913" s="3" t="s">
        <v>73</v>
      </c>
      <c r="C913" s="3" t="s">
        <v>29</v>
      </c>
      <c r="D913" s="3" t="s">
        <v>359</v>
      </c>
      <c r="E913" s="9">
        <v>720</v>
      </c>
      <c r="F913" s="6"/>
      <c r="H913" s="8"/>
    </row>
    <row r="914" spans="1:8" ht="11.25">
      <c r="A914" s="4">
        <v>14561</v>
      </c>
      <c r="B914" s="3" t="s">
        <v>73</v>
      </c>
      <c r="C914" s="3" t="s">
        <v>29</v>
      </c>
      <c r="D914" s="3" t="s">
        <v>359</v>
      </c>
      <c r="E914" s="9">
        <v>300</v>
      </c>
      <c r="F914" s="6"/>
      <c r="H914" s="8"/>
    </row>
    <row r="915" spans="1:8" ht="11.25">
      <c r="A915" s="11" t="s">
        <v>360</v>
      </c>
      <c r="E915" s="9">
        <f>SUBTOTAL(9,E910:E914)</f>
        <v>6795</v>
      </c>
      <c r="F915" s="6"/>
      <c r="H915" s="8"/>
    </row>
    <row r="916" spans="1:8" ht="11.25">
      <c r="A916" s="4">
        <v>14613</v>
      </c>
      <c r="B916" s="3" t="s">
        <v>60</v>
      </c>
      <c r="C916" s="3" t="s">
        <v>12</v>
      </c>
      <c r="D916" s="3" t="s">
        <v>361</v>
      </c>
      <c r="E916" s="5">
        <v>2293.5</v>
      </c>
      <c r="F916" s="6" t="s">
        <v>33</v>
      </c>
      <c r="G916" s="7">
        <f>214.5/26</f>
        <v>8.25</v>
      </c>
      <c r="H916" s="8">
        <v>39650</v>
      </c>
    </row>
    <row r="917" spans="1:8" ht="11.25">
      <c r="A917" s="11" t="s">
        <v>362</v>
      </c>
      <c r="E917" s="5">
        <f>SUBTOTAL(9,E916:E916)</f>
        <v>2293.5</v>
      </c>
      <c r="F917" s="6"/>
      <c r="H917" s="8"/>
    </row>
    <row r="918" spans="1:8" ht="11.25">
      <c r="A918" s="4">
        <v>14633</v>
      </c>
      <c r="B918" s="3" t="s">
        <v>69</v>
      </c>
      <c r="C918" s="3" t="s">
        <v>12</v>
      </c>
      <c r="D918" s="3" t="s">
        <v>363</v>
      </c>
      <c r="E918" s="5">
        <v>8848.5</v>
      </c>
      <c r="F918" s="6" t="s">
        <v>314</v>
      </c>
      <c r="G918" s="7">
        <v>29548</v>
      </c>
      <c r="H918" s="8">
        <v>39627</v>
      </c>
    </row>
    <row r="919" spans="1:8" ht="11.25">
      <c r="A919" s="4">
        <v>14633</v>
      </c>
      <c r="B919" s="3" t="s">
        <v>69</v>
      </c>
      <c r="C919" s="3" t="s">
        <v>12</v>
      </c>
      <c r="D919" s="3" t="s">
        <v>363</v>
      </c>
      <c r="E919" s="5">
        <v>8425.69</v>
      </c>
      <c r="F919" s="6"/>
      <c r="H919" s="8"/>
    </row>
    <row r="920" spans="1:8" ht="11.25">
      <c r="A920" s="4">
        <v>14633</v>
      </c>
      <c r="B920" s="3" t="s">
        <v>69</v>
      </c>
      <c r="C920" s="3" t="s">
        <v>12</v>
      </c>
      <c r="D920" s="3" t="s">
        <v>363</v>
      </c>
      <c r="E920" s="9">
        <v>1136.46</v>
      </c>
      <c r="F920" s="6"/>
      <c r="H920" s="8"/>
    </row>
    <row r="921" spans="1:8" ht="11.25">
      <c r="A921" s="4">
        <v>14633</v>
      </c>
      <c r="B921" s="3" t="s">
        <v>69</v>
      </c>
      <c r="C921" s="3" t="s">
        <v>12</v>
      </c>
      <c r="D921" s="3" t="s">
        <v>363</v>
      </c>
      <c r="E921" s="9">
        <v>1136.46</v>
      </c>
      <c r="F921" s="6"/>
      <c r="H921" s="8"/>
    </row>
    <row r="922" spans="1:8" ht="11.25">
      <c r="A922" s="4">
        <v>14633</v>
      </c>
      <c r="B922" s="3" t="s">
        <v>69</v>
      </c>
      <c r="C922" s="3" t="s">
        <v>12</v>
      </c>
      <c r="D922" s="3" t="s">
        <v>363</v>
      </c>
      <c r="E922" s="9">
        <v>1136.46</v>
      </c>
      <c r="F922" s="6"/>
      <c r="H922" s="8"/>
    </row>
    <row r="923" spans="1:8" ht="11.25">
      <c r="A923" s="4">
        <v>14633</v>
      </c>
      <c r="B923" s="3" t="s">
        <v>69</v>
      </c>
      <c r="C923" s="3" t="s">
        <v>12</v>
      </c>
      <c r="D923" s="3" t="s">
        <v>363</v>
      </c>
      <c r="E923" s="9">
        <v>1136.46</v>
      </c>
      <c r="F923" s="6"/>
      <c r="H923" s="8"/>
    </row>
    <row r="924" spans="1:8" ht="11.25">
      <c r="A924" s="11" t="s">
        <v>364</v>
      </c>
      <c r="E924" s="9">
        <f>SUBTOTAL(9,E918:E923)</f>
        <v>21820.03</v>
      </c>
      <c r="F924" s="6"/>
      <c r="H924" s="8"/>
    </row>
    <row r="925" spans="1:8" ht="11.25">
      <c r="A925" s="4">
        <v>14667</v>
      </c>
      <c r="B925" s="3" t="s">
        <v>7</v>
      </c>
      <c r="C925" s="3" t="s">
        <v>12</v>
      </c>
      <c r="D925" s="3" t="s">
        <v>365</v>
      </c>
      <c r="E925" s="5">
        <v>640</v>
      </c>
      <c r="F925" s="6" t="s">
        <v>33</v>
      </c>
      <c r="G925" s="7">
        <v>8</v>
      </c>
      <c r="H925" s="8">
        <v>39599</v>
      </c>
    </row>
    <row r="926" spans="1:8" ht="11.25">
      <c r="A926" s="4">
        <v>14667</v>
      </c>
      <c r="B926" s="3" t="s">
        <v>7</v>
      </c>
      <c r="C926" s="3" t="s">
        <v>12</v>
      </c>
      <c r="D926" s="3" t="s">
        <v>365</v>
      </c>
      <c r="E926" s="5">
        <v>3008</v>
      </c>
      <c r="F926" s="6"/>
      <c r="H926" s="8"/>
    </row>
    <row r="927" spans="1:8" ht="11.25">
      <c r="A927" s="11" t="s">
        <v>366</v>
      </c>
      <c r="E927" s="5">
        <f>SUBTOTAL(9,E925:E926)</f>
        <v>3648</v>
      </c>
      <c r="F927" s="6"/>
      <c r="H927" s="8"/>
    </row>
    <row r="928" spans="1:8" ht="11.25">
      <c r="A928" s="4">
        <v>14668</v>
      </c>
      <c r="B928" s="3" t="s">
        <v>7</v>
      </c>
      <c r="C928" s="3" t="s">
        <v>19</v>
      </c>
      <c r="D928" s="3" t="s">
        <v>367</v>
      </c>
      <c r="E928" s="5">
        <v>680</v>
      </c>
      <c r="F928" s="6" t="s">
        <v>10</v>
      </c>
      <c r="G928" s="7">
        <v>8.5</v>
      </c>
      <c r="H928" s="8">
        <v>39599</v>
      </c>
    </row>
    <row r="929" spans="1:8" ht="11.25">
      <c r="A929" s="4">
        <v>14668</v>
      </c>
      <c r="B929" s="3" t="s">
        <v>7</v>
      </c>
      <c r="C929" s="3" t="s">
        <v>19</v>
      </c>
      <c r="D929" s="3" t="s">
        <v>367</v>
      </c>
      <c r="E929" s="5">
        <v>3553</v>
      </c>
      <c r="F929" s="6"/>
      <c r="H929" s="8"/>
    </row>
    <row r="930" spans="1:8" ht="11.25">
      <c r="A930" s="11" t="s">
        <v>368</v>
      </c>
      <c r="E930" s="5">
        <f>SUBTOTAL(9,E928:E929)</f>
        <v>4233</v>
      </c>
      <c r="F930" s="6"/>
      <c r="H930" s="8"/>
    </row>
    <row r="931" spans="1:8" ht="11.25">
      <c r="A931" s="4">
        <v>14682</v>
      </c>
      <c r="B931" s="3" t="s">
        <v>12</v>
      </c>
      <c r="C931" s="3" t="s">
        <v>29</v>
      </c>
      <c r="D931" s="3" t="s">
        <v>369</v>
      </c>
      <c r="E931" s="5">
        <v>1006.01</v>
      </c>
      <c r="F931" s="6" t="s">
        <v>10</v>
      </c>
      <c r="G931" s="7">
        <f>198.9/26</f>
        <v>7.65</v>
      </c>
      <c r="H931" s="8">
        <v>38534</v>
      </c>
    </row>
    <row r="932" spans="1:8" ht="11.25">
      <c r="A932" s="4">
        <v>14682</v>
      </c>
      <c r="B932" s="3" t="s">
        <v>12</v>
      </c>
      <c r="C932" s="3" t="s">
        <v>29</v>
      </c>
      <c r="D932" s="3" t="s">
        <v>369</v>
      </c>
      <c r="E932" s="5">
        <v>960.09</v>
      </c>
      <c r="F932" s="6"/>
      <c r="H932" s="8"/>
    </row>
    <row r="933" spans="1:8" ht="11.25">
      <c r="A933" s="4">
        <v>14682</v>
      </c>
      <c r="B933" s="3" t="s">
        <v>12</v>
      </c>
      <c r="C933" s="3" t="s">
        <v>29</v>
      </c>
      <c r="D933" s="3" t="s">
        <v>369</v>
      </c>
      <c r="E933" s="9">
        <v>99.45</v>
      </c>
      <c r="F933" s="6"/>
      <c r="H933" s="8"/>
    </row>
    <row r="934" spans="1:8" ht="11.25">
      <c r="A934" s="4">
        <v>14682</v>
      </c>
      <c r="B934" s="3" t="s">
        <v>12</v>
      </c>
      <c r="C934" s="3" t="s">
        <v>29</v>
      </c>
      <c r="D934" s="3" t="s">
        <v>369</v>
      </c>
      <c r="E934" s="9">
        <v>49.73</v>
      </c>
      <c r="F934" s="6"/>
      <c r="H934" s="8"/>
    </row>
    <row r="935" spans="1:8" ht="11.25">
      <c r="A935" s="4">
        <v>14682</v>
      </c>
      <c r="B935" s="3" t="s">
        <v>12</v>
      </c>
      <c r="C935" s="3" t="s">
        <v>29</v>
      </c>
      <c r="D935" s="3" t="s">
        <v>369</v>
      </c>
      <c r="E935" s="9">
        <v>91.8</v>
      </c>
      <c r="F935" s="6"/>
      <c r="H935" s="8"/>
    </row>
    <row r="936" spans="1:8" ht="11.25">
      <c r="A936" s="4">
        <v>14682</v>
      </c>
      <c r="B936" s="3" t="s">
        <v>12</v>
      </c>
      <c r="C936" s="3" t="s">
        <v>29</v>
      </c>
      <c r="D936" s="3" t="s">
        <v>369</v>
      </c>
      <c r="E936" s="9">
        <v>45.9</v>
      </c>
      <c r="F936" s="6"/>
      <c r="H936" s="8"/>
    </row>
    <row r="937" spans="1:8" ht="11.25">
      <c r="A937" s="4">
        <v>14682</v>
      </c>
      <c r="B937" s="3" t="s">
        <v>12</v>
      </c>
      <c r="C937" s="3" t="s">
        <v>29</v>
      </c>
      <c r="D937" s="3" t="s">
        <v>369</v>
      </c>
      <c r="E937" s="9">
        <v>133.88</v>
      </c>
      <c r="F937" s="6"/>
      <c r="H937" s="8"/>
    </row>
    <row r="938" spans="1:8" ht="11.25">
      <c r="A938" s="11" t="s">
        <v>370</v>
      </c>
      <c r="E938" s="9">
        <f>SUBTOTAL(9,E931:E937)</f>
        <v>2386.86</v>
      </c>
      <c r="F938" s="6"/>
      <c r="H938" s="8"/>
    </row>
    <row r="939" spans="1:8" ht="11.25">
      <c r="A939" s="4">
        <v>14692</v>
      </c>
      <c r="B939" s="3" t="s">
        <v>39</v>
      </c>
      <c r="C939" s="3" t="s">
        <v>19</v>
      </c>
      <c r="D939" s="3" t="s">
        <v>371</v>
      </c>
      <c r="E939" s="5">
        <v>298.35</v>
      </c>
      <c r="F939" s="6" t="s">
        <v>10</v>
      </c>
      <c r="G939" s="7">
        <f>198.9/26</f>
        <v>7.65</v>
      </c>
      <c r="H939" s="8">
        <v>39193</v>
      </c>
    </row>
    <row r="940" spans="1:8" ht="11.25">
      <c r="A940" s="4">
        <v>14692</v>
      </c>
      <c r="B940" s="3" t="s">
        <v>39</v>
      </c>
      <c r="C940" s="3" t="s">
        <v>19</v>
      </c>
      <c r="D940" s="3" t="s">
        <v>371</v>
      </c>
      <c r="E940" s="5">
        <v>1162.81</v>
      </c>
      <c r="F940" s="6"/>
      <c r="H940" s="8"/>
    </row>
    <row r="941" spans="1:8" ht="11.25">
      <c r="A941" s="11" t="s">
        <v>372</v>
      </c>
      <c r="E941" s="5">
        <f>SUBTOTAL(9,E939:E940)</f>
        <v>1461.1599999999999</v>
      </c>
      <c r="F941" s="6"/>
      <c r="H941" s="8"/>
    </row>
    <row r="942" spans="1:8" ht="11.25">
      <c r="A942" s="4">
        <v>14709</v>
      </c>
      <c r="B942" s="3" t="s">
        <v>18</v>
      </c>
      <c r="C942" s="3" t="s">
        <v>13</v>
      </c>
      <c r="D942" s="3" t="s">
        <v>373</v>
      </c>
      <c r="E942" s="5">
        <v>2784.61</v>
      </c>
      <c r="F942" s="6" t="s">
        <v>10</v>
      </c>
      <c r="G942" s="7">
        <f>198.9/26</f>
        <v>7.65</v>
      </c>
      <c r="H942" s="8">
        <v>38584</v>
      </c>
    </row>
    <row r="943" spans="1:8" ht="11.25">
      <c r="A943" s="4">
        <v>14709</v>
      </c>
      <c r="B943" s="3" t="s">
        <v>18</v>
      </c>
      <c r="C943" s="3" t="s">
        <v>13</v>
      </c>
      <c r="D943" s="3" t="s">
        <v>373</v>
      </c>
      <c r="E943" s="5">
        <v>1013.63</v>
      </c>
      <c r="F943" s="6"/>
      <c r="H943" s="8"/>
    </row>
    <row r="944" spans="1:8" ht="11.25">
      <c r="A944" s="4">
        <v>14709</v>
      </c>
      <c r="B944" s="3" t="s">
        <v>18</v>
      </c>
      <c r="C944" s="3" t="s">
        <v>13</v>
      </c>
      <c r="D944" s="3" t="s">
        <v>373</v>
      </c>
      <c r="E944" s="9">
        <v>179.78</v>
      </c>
      <c r="F944" s="6"/>
      <c r="H944" s="8"/>
    </row>
    <row r="945" spans="1:8" ht="11.25">
      <c r="A945" s="4">
        <v>14709</v>
      </c>
      <c r="B945" s="3" t="s">
        <v>18</v>
      </c>
      <c r="C945" s="3" t="s">
        <v>13</v>
      </c>
      <c r="D945" s="3" t="s">
        <v>373</v>
      </c>
      <c r="E945" s="9">
        <v>168.3</v>
      </c>
      <c r="F945" s="6"/>
      <c r="H945" s="8"/>
    </row>
    <row r="946" spans="1:8" ht="11.25">
      <c r="A946" s="4">
        <v>14709</v>
      </c>
      <c r="B946" s="3" t="s">
        <v>18</v>
      </c>
      <c r="C946" s="3" t="s">
        <v>13</v>
      </c>
      <c r="D946" s="3" t="s">
        <v>373</v>
      </c>
      <c r="E946" s="9">
        <v>191.25</v>
      </c>
      <c r="F946" s="6"/>
      <c r="H946" s="8"/>
    </row>
    <row r="947" spans="1:8" ht="11.25">
      <c r="A947" s="4">
        <v>14709</v>
      </c>
      <c r="B947" s="3" t="s">
        <v>18</v>
      </c>
      <c r="C947" s="3" t="s">
        <v>13</v>
      </c>
      <c r="D947" s="3" t="s">
        <v>373</v>
      </c>
      <c r="E947" s="9">
        <v>137.7</v>
      </c>
      <c r="F947" s="6"/>
      <c r="H947" s="8"/>
    </row>
    <row r="948" spans="1:8" ht="11.25">
      <c r="A948" s="4">
        <v>14709</v>
      </c>
      <c r="B948" s="3" t="s">
        <v>18</v>
      </c>
      <c r="C948" s="3" t="s">
        <v>13</v>
      </c>
      <c r="D948" s="3" t="s">
        <v>373</v>
      </c>
      <c r="E948" s="9">
        <v>137.7</v>
      </c>
      <c r="F948" s="6"/>
      <c r="H948" s="8"/>
    </row>
    <row r="949" spans="1:8" ht="11.25">
      <c r="A949" s="11" t="s">
        <v>374</v>
      </c>
      <c r="E949" s="9">
        <f>SUBTOTAL(9,E942:E948)</f>
        <v>4612.97</v>
      </c>
      <c r="F949" s="6"/>
      <c r="H949" s="8"/>
    </row>
    <row r="950" spans="1:8" ht="11.25">
      <c r="A950" s="4">
        <v>14867</v>
      </c>
      <c r="B950" s="3" t="s">
        <v>73</v>
      </c>
      <c r="C950" s="3" t="s">
        <v>19</v>
      </c>
      <c r="D950" s="3" t="s">
        <v>375</v>
      </c>
      <c r="E950" s="5">
        <v>20725.46</v>
      </c>
      <c r="F950" s="6" t="s">
        <v>376</v>
      </c>
      <c r="G950" s="7">
        <v>39145</v>
      </c>
      <c r="H950" s="8">
        <v>38636</v>
      </c>
    </row>
    <row r="951" spans="1:8" ht="11.25">
      <c r="A951" s="4">
        <v>14867</v>
      </c>
      <c r="B951" s="3" t="s">
        <v>73</v>
      </c>
      <c r="C951" s="3" t="s">
        <v>19</v>
      </c>
      <c r="D951" s="3" t="s">
        <v>375</v>
      </c>
      <c r="E951" s="5">
        <v>10751.859999999999</v>
      </c>
      <c r="F951" s="6"/>
      <c r="H951" s="8"/>
    </row>
    <row r="952" spans="1:8" ht="11.25">
      <c r="A952" s="4">
        <v>14867</v>
      </c>
      <c r="B952" s="3" t="s">
        <v>73</v>
      </c>
      <c r="C952" s="3" t="s">
        <v>19</v>
      </c>
      <c r="D952" s="3" t="s">
        <v>375</v>
      </c>
      <c r="E952" s="9">
        <v>1439.58</v>
      </c>
      <c r="F952" s="6"/>
      <c r="H952" s="8"/>
    </row>
    <row r="953" spans="1:8" ht="11.25">
      <c r="A953" s="4">
        <v>14867</v>
      </c>
      <c r="B953" s="3" t="s">
        <v>73</v>
      </c>
      <c r="C953" s="3" t="s">
        <v>19</v>
      </c>
      <c r="D953" s="3" t="s">
        <v>375</v>
      </c>
      <c r="E953" s="9">
        <v>350.9</v>
      </c>
      <c r="F953" s="6"/>
      <c r="H953" s="8"/>
    </row>
    <row r="954" spans="1:8" ht="11.25">
      <c r="A954" s="4">
        <v>14867</v>
      </c>
      <c r="B954" s="3" t="s">
        <v>73</v>
      </c>
      <c r="C954" s="3" t="s">
        <v>19</v>
      </c>
      <c r="D954" s="3" t="s">
        <v>375</v>
      </c>
      <c r="E954" s="9">
        <v>1505.58</v>
      </c>
      <c r="F954" s="6"/>
      <c r="H954" s="8"/>
    </row>
    <row r="955" spans="1:8" ht="11.25">
      <c r="A955" s="4">
        <v>14867</v>
      </c>
      <c r="B955" s="3" t="s">
        <v>73</v>
      </c>
      <c r="C955" s="3" t="s">
        <v>19</v>
      </c>
      <c r="D955" s="3" t="s">
        <v>375</v>
      </c>
      <c r="E955" s="9">
        <v>310.53</v>
      </c>
      <c r="F955" s="6"/>
      <c r="H955" s="8"/>
    </row>
    <row r="956" spans="1:8" ht="11.25">
      <c r="A956" s="4">
        <v>14867</v>
      </c>
      <c r="B956" s="3" t="s">
        <v>73</v>
      </c>
      <c r="C956" s="3" t="s">
        <v>19</v>
      </c>
      <c r="D956" s="3" t="s">
        <v>375</v>
      </c>
      <c r="E956" s="9">
        <v>1505.58</v>
      </c>
      <c r="F956" s="6"/>
      <c r="H956" s="8"/>
    </row>
    <row r="957" spans="1:8" ht="11.25">
      <c r="A957" s="4">
        <v>14867</v>
      </c>
      <c r="B957" s="3" t="s">
        <v>73</v>
      </c>
      <c r="C957" s="3" t="s">
        <v>19</v>
      </c>
      <c r="D957" s="3" t="s">
        <v>375</v>
      </c>
      <c r="E957" s="9">
        <v>169.38</v>
      </c>
      <c r="F957" s="6"/>
      <c r="H957" s="8"/>
    </row>
    <row r="958" spans="1:8" ht="11.25">
      <c r="A958" s="4">
        <v>14867</v>
      </c>
      <c r="B958" s="3" t="s">
        <v>73</v>
      </c>
      <c r="C958" s="3" t="s">
        <v>19</v>
      </c>
      <c r="D958" s="3" t="s">
        <v>375</v>
      </c>
      <c r="E958" s="9">
        <v>1505.58</v>
      </c>
      <c r="F958" s="6"/>
      <c r="H958" s="8"/>
    </row>
    <row r="959" spans="1:8" ht="11.25">
      <c r="A959" s="4">
        <v>14867</v>
      </c>
      <c r="B959" s="3" t="s">
        <v>73</v>
      </c>
      <c r="C959" s="3" t="s">
        <v>19</v>
      </c>
      <c r="D959" s="3" t="s">
        <v>375</v>
      </c>
      <c r="E959" s="9">
        <v>505.58</v>
      </c>
      <c r="F959" s="6"/>
      <c r="H959" s="8"/>
    </row>
    <row r="960" spans="1:8" ht="11.25">
      <c r="A960" s="4">
        <v>14867</v>
      </c>
      <c r="B960" s="3" t="s">
        <v>73</v>
      </c>
      <c r="C960" s="3" t="s">
        <v>19</v>
      </c>
      <c r="D960" s="3" t="s">
        <v>375</v>
      </c>
      <c r="E960" s="9">
        <v>1000</v>
      </c>
      <c r="F960" s="6"/>
      <c r="H960" s="8"/>
    </row>
    <row r="961" spans="1:8" ht="11.25">
      <c r="A961" s="11" t="s">
        <v>377</v>
      </c>
      <c r="E961" s="9">
        <f>SUBTOTAL(9,E950:E960)</f>
        <v>39770.030000000006</v>
      </c>
      <c r="F961" s="6"/>
      <c r="H961" s="8"/>
    </row>
    <row r="962" spans="1:8" ht="11.25">
      <c r="A962" s="4">
        <v>14869</v>
      </c>
      <c r="B962" s="3" t="s">
        <v>25</v>
      </c>
      <c r="C962" s="3" t="s">
        <v>8</v>
      </c>
      <c r="D962" s="3" t="s">
        <v>378</v>
      </c>
      <c r="E962" s="5">
        <v>17097.7</v>
      </c>
      <c r="F962" s="6" t="s">
        <v>314</v>
      </c>
      <c r="G962" s="7">
        <v>35797.28</v>
      </c>
      <c r="H962" s="8">
        <v>38636</v>
      </c>
    </row>
    <row r="963" spans="1:8" ht="11.25">
      <c r="A963" s="4">
        <v>14869</v>
      </c>
      <c r="B963" s="3" t="s">
        <v>25</v>
      </c>
      <c r="C963" s="3" t="s">
        <v>8</v>
      </c>
      <c r="D963" s="3" t="s">
        <v>378</v>
      </c>
      <c r="E963" s="5">
        <v>11508.65</v>
      </c>
      <c r="F963" s="6"/>
      <c r="H963" s="8"/>
    </row>
    <row r="964" spans="1:8" ht="11.25">
      <c r="A964" s="4">
        <v>14869</v>
      </c>
      <c r="B964" s="3" t="s">
        <v>25</v>
      </c>
      <c r="C964" s="3" t="s">
        <v>8</v>
      </c>
      <c r="D964" s="3" t="s">
        <v>378</v>
      </c>
      <c r="E964" s="9">
        <v>1376.82</v>
      </c>
      <c r="F964" s="6"/>
      <c r="H964" s="8"/>
    </row>
    <row r="965" spans="1:8" ht="11.25">
      <c r="A965" s="4">
        <v>14869</v>
      </c>
      <c r="B965" s="3" t="s">
        <v>25</v>
      </c>
      <c r="C965" s="3" t="s">
        <v>8</v>
      </c>
      <c r="D965" s="3" t="s">
        <v>378</v>
      </c>
      <c r="E965" s="9">
        <v>1376.82</v>
      </c>
      <c r="F965" s="6"/>
      <c r="H965" s="8"/>
    </row>
    <row r="966" spans="1:8" ht="11.25">
      <c r="A966" s="4">
        <v>14869</v>
      </c>
      <c r="B966" s="3" t="s">
        <v>25</v>
      </c>
      <c r="C966" s="3" t="s">
        <v>8</v>
      </c>
      <c r="D966" s="3" t="s">
        <v>378</v>
      </c>
      <c r="E966" s="9">
        <v>1376.82</v>
      </c>
      <c r="F966" s="6"/>
      <c r="H966" s="8"/>
    </row>
    <row r="967" spans="1:8" ht="11.25">
      <c r="A967" s="4">
        <v>14869</v>
      </c>
      <c r="B967" s="3" t="s">
        <v>25</v>
      </c>
      <c r="C967" s="3" t="s">
        <v>8</v>
      </c>
      <c r="D967" s="3" t="s">
        <v>378</v>
      </c>
      <c r="E967" s="9">
        <v>1376.82</v>
      </c>
      <c r="F967" s="6"/>
      <c r="H967" s="8"/>
    </row>
    <row r="968" spans="1:8" ht="11.25">
      <c r="A968" s="4">
        <v>14869</v>
      </c>
      <c r="B968" s="3" t="s">
        <v>25</v>
      </c>
      <c r="C968" s="3" t="s">
        <v>8</v>
      </c>
      <c r="D968" s="3" t="s">
        <v>378</v>
      </c>
      <c r="E968" s="9">
        <v>1376.82</v>
      </c>
      <c r="F968" s="6"/>
      <c r="H968" s="8"/>
    </row>
    <row r="969" spans="1:8" ht="11.25">
      <c r="A969" s="11" t="s">
        <v>379</v>
      </c>
      <c r="E969" s="9">
        <f>SUBTOTAL(9,E962:E968)</f>
        <v>35490.45</v>
      </c>
      <c r="F969" s="6"/>
      <c r="H969" s="8"/>
    </row>
    <row r="970" spans="1:8" ht="11.25">
      <c r="A970" s="4">
        <v>14870</v>
      </c>
      <c r="B970" s="3" t="s">
        <v>13</v>
      </c>
      <c r="C970" s="3" t="s">
        <v>19</v>
      </c>
      <c r="D970" s="3" t="s">
        <v>363</v>
      </c>
      <c r="E970" s="5">
        <v>20158.47</v>
      </c>
      <c r="F970" s="6" t="s">
        <v>376</v>
      </c>
      <c r="G970" s="7">
        <v>40746.55</v>
      </c>
      <c r="H970" s="8">
        <v>38636</v>
      </c>
    </row>
    <row r="971" spans="1:8" ht="11.25">
      <c r="A971" s="4">
        <v>14870</v>
      </c>
      <c r="B971" s="3" t="s">
        <v>13</v>
      </c>
      <c r="C971" s="3" t="s">
        <v>19</v>
      </c>
      <c r="D971" s="3" t="s">
        <v>363</v>
      </c>
      <c r="E971" s="5">
        <v>11368.12</v>
      </c>
      <c r="F971" s="6"/>
      <c r="H971" s="8"/>
    </row>
    <row r="972" spans="1:8" ht="11.25">
      <c r="A972" s="4">
        <v>14870</v>
      </c>
      <c r="B972" s="3" t="s">
        <v>13</v>
      </c>
      <c r="C972" s="3" t="s">
        <v>19</v>
      </c>
      <c r="D972" s="3" t="s">
        <v>363</v>
      </c>
      <c r="E972" s="9">
        <v>1567.18</v>
      </c>
      <c r="F972" s="6"/>
      <c r="H972" s="8"/>
    </row>
    <row r="973" spans="1:8" ht="11.25">
      <c r="A973" s="4">
        <v>14870</v>
      </c>
      <c r="B973" s="3" t="s">
        <v>13</v>
      </c>
      <c r="C973" s="3" t="s">
        <v>19</v>
      </c>
      <c r="D973" s="3" t="s">
        <v>363</v>
      </c>
      <c r="E973" s="9">
        <v>1567.18</v>
      </c>
      <c r="F973" s="6"/>
      <c r="H973" s="8"/>
    </row>
    <row r="974" spans="1:8" ht="11.25">
      <c r="A974" s="4">
        <v>14870</v>
      </c>
      <c r="B974" s="3" t="s">
        <v>13</v>
      </c>
      <c r="C974" s="3" t="s">
        <v>19</v>
      </c>
      <c r="D974" s="3" t="s">
        <v>363</v>
      </c>
      <c r="E974" s="9">
        <v>1567.18</v>
      </c>
      <c r="F974" s="6"/>
      <c r="H974" s="8"/>
    </row>
    <row r="975" spans="1:8" ht="11.25">
      <c r="A975" s="4">
        <v>14870</v>
      </c>
      <c r="B975" s="3" t="s">
        <v>13</v>
      </c>
      <c r="C975" s="3" t="s">
        <v>19</v>
      </c>
      <c r="D975" s="3" t="s">
        <v>363</v>
      </c>
      <c r="E975" s="9">
        <v>117.54</v>
      </c>
      <c r="F975" s="6"/>
      <c r="H975" s="8"/>
    </row>
    <row r="976" spans="1:8" ht="11.25">
      <c r="A976" s="4">
        <v>14870</v>
      </c>
      <c r="B976" s="3" t="s">
        <v>13</v>
      </c>
      <c r="C976" s="3" t="s">
        <v>19</v>
      </c>
      <c r="D976" s="3" t="s">
        <v>363</v>
      </c>
      <c r="E976" s="9">
        <v>1567.18</v>
      </c>
      <c r="F976" s="6"/>
      <c r="H976" s="8"/>
    </row>
    <row r="977" spans="1:8" ht="11.25">
      <c r="A977" s="4">
        <v>14870</v>
      </c>
      <c r="B977" s="3" t="s">
        <v>13</v>
      </c>
      <c r="C977" s="3" t="s">
        <v>19</v>
      </c>
      <c r="D977" s="3" t="s">
        <v>363</v>
      </c>
      <c r="E977" s="9">
        <v>1567.18</v>
      </c>
      <c r="F977" s="6"/>
      <c r="H977" s="8"/>
    </row>
    <row r="978" spans="1:8" ht="11.25">
      <c r="A978" s="11" t="s">
        <v>380</v>
      </c>
      <c r="E978" s="9">
        <f>SUBTOTAL(9,E970:E977)</f>
        <v>39480.030000000006</v>
      </c>
      <c r="F978" s="6"/>
      <c r="H978" s="8"/>
    </row>
    <row r="979" spans="1:8" ht="11.25">
      <c r="A979" s="4">
        <v>14904</v>
      </c>
      <c r="B979" s="3" t="s">
        <v>13</v>
      </c>
      <c r="C979" s="3" t="s">
        <v>19</v>
      </c>
      <c r="D979" s="3" t="s">
        <v>381</v>
      </c>
      <c r="E979" s="5">
        <v>6466.88</v>
      </c>
      <c r="F979" s="6" t="s">
        <v>33</v>
      </c>
      <c r="G979" s="7">
        <v>7.5</v>
      </c>
      <c r="H979" s="8">
        <v>39725</v>
      </c>
    </row>
    <row r="980" spans="1:8" ht="11.25">
      <c r="A980" s="4">
        <v>14904</v>
      </c>
      <c r="B980" s="3" t="s">
        <v>13</v>
      </c>
      <c r="C980" s="3" t="s">
        <v>19</v>
      </c>
      <c r="D980" s="3" t="s">
        <v>381</v>
      </c>
      <c r="E980" s="5">
        <v>562.5</v>
      </c>
      <c r="F980" s="6"/>
      <c r="H980" s="8"/>
    </row>
    <row r="981" spans="1:8" ht="11.25">
      <c r="A981" s="4">
        <v>14904</v>
      </c>
      <c r="B981" s="3" t="s">
        <v>13</v>
      </c>
      <c r="C981" s="3" t="s">
        <v>19</v>
      </c>
      <c r="D981" s="3" t="s">
        <v>381</v>
      </c>
      <c r="E981" s="9">
        <v>472.5</v>
      </c>
      <c r="F981" s="6"/>
      <c r="H981" s="8"/>
    </row>
    <row r="982" spans="1:8" ht="11.25">
      <c r="A982" s="11" t="s">
        <v>382</v>
      </c>
      <c r="E982" s="9">
        <f>SUBTOTAL(9,E979:E981)</f>
        <v>7501.88</v>
      </c>
      <c r="F982" s="6"/>
      <c r="H982" s="8"/>
    </row>
    <row r="983" spans="1:8" ht="11.25">
      <c r="A983" s="4">
        <v>14905</v>
      </c>
      <c r="B983" s="3" t="s">
        <v>117</v>
      </c>
      <c r="C983" s="3" t="s">
        <v>19</v>
      </c>
      <c r="D983" s="3" t="s">
        <v>383</v>
      </c>
      <c r="E983" s="5">
        <v>1758.79</v>
      </c>
      <c r="F983" s="6" t="s">
        <v>33</v>
      </c>
      <c r="G983" s="7">
        <v>7.5</v>
      </c>
      <c r="H983" s="8">
        <v>39753</v>
      </c>
    </row>
    <row r="984" spans="1:8" ht="11.25">
      <c r="A984" s="4">
        <v>14905</v>
      </c>
      <c r="B984" s="3" t="s">
        <v>117</v>
      </c>
      <c r="C984" s="3" t="s">
        <v>12</v>
      </c>
      <c r="D984" s="3" t="s">
        <v>383</v>
      </c>
      <c r="E984" s="9">
        <v>330</v>
      </c>
      <c r="F984" s="6"/>
      <c r="H984" s="8"/>
    </row>
    <row r="985" spans="1:8" ht="11.25">
      <c r="A985" s="11" t="s">
        <v>384</v>
      </c>
      <c r="E985" s="9">
        <f>SUBTOTAL(9,E983:E984)</f>
        <v>2088.79</v>
      </c>
      <c r="F985" s="6"/>
      <c r="H985" s="8"/>
    </row>
    <row r="986" spans="1:8" ht="11.25">
      <c r="A986" s="4">
        <v>15081</v>
      </c>
      <c r="B986" s="3" t="s">
        <v>12</v>
      </c>
      <c r="C986" s="3" t="s">
        <v>18</v>
      </c>
      <c r="D986" s="3" t="s">
        <v>385</v>
      </c>
      <c r="E986" s="5">
        <v>16314.75</v>
      </c>
      <c r="F986" s="6" t="s">
        <v>314</v>
      </c>
      <c r="G986" s="7">
        <v>32398</v>
      </c>
      <c r="H986" s="8">
        <v>38745</v>
      </c>
    </row>
    <row r="987" spans="1:8" ht="11.25">
      <c r="A987" s="4">
        <v>15081</v>
      </c>
      <c r="B987" s="3" t="s">
        <v>12</v>
      </c>
      <c r="C987" s="3" t="s">
        <v>18</v>
      </c>
      <c r="D987" s="3" t="s">
        <v>385</v>
      </c>
      <c r="E987" s="5">
        <v>9625.96</v>
      </c>
      <c r="F987" s="6"/>
      <c r="H987" s="8"/>
    </row>
    <row r="988" spans="1:8" ht="11.25">
      <c r="A988" s="4">
        <v>15081</v>
      </c>
      <c r="B988" s="3" t="s">
        <v>12</v>
      </c>
      <c r="C988" s="3" t="s">
        <v>18</v>
      </c>
      <c r="D988" s="3" t="s">
        <v>385</v>
      </c>
      <c r="E988" s="9">
        <v>1246.08</v>
      </c>
      <c r="F988" s="6"/>
      <c r="H988" s="8"/>
    </row>
    <row r="989" spans="1:8" ht="11.25">
      <c r="A989" s="4">
        <v>15081</v>
      </c>
      <c r="B989" s="3" t="s">
        <v>12</v>
      </c>
      <c r="C989" s="3" t="s">
        <v>18</v>
      </c>
      <c r="D989" s="3" t="s">
        <v>385</v>
      </c>
      <c r="E989" s="9">
        <v>1246.08</v>
      </c>
      <c r="F989" s="6"/>
      <c r="H989" s="8"/>
    </row>
    <row r="990" spans="1:8" ht="11.25">
      <c r="A990" s="4">
        <v>15081</v>
      </c>
      <c r="B990" s="3" t="s">
        <v>12</v>
      </c>
      <c r="C990" s="3" t="s">
        <v>18</v>
      </c>
      <c r="D990" s="3" t="s">
        <v>385</v>
      </c>
      <c r="E990" s="9">
        <v>210.28</v>
      </c>
      <c r="F990" s="6"/>
      <c r="H990" s="8"/>
    </row>
    <row r="991" spans="1:8" ht="11.25">
      <c r="A991" s="4">
        <v>15081</v>
      </c>
      <c r="B991" s="3" t="s">
        <v>12</v>
      </c>
      <c r="C991" s="3" t="s">
        <v>18</v>
      </c>
      <c r="D991" s="3" t="s">
        <v>385</v>
      </c>
      <c r="E991" s="9">
        <v>1121.47</v>
      </c>
      <c r="F991" s="6"/>
      <c r="H991" s="8"/>
    </row>
    <row r="992" spans="1:8" ht="11.25">
      <c r="A992" s="4">
        <v>15081</v>
      </c>
      <c r="B992" s="3" t="s">
        <v>12</v>
      </c>
      <c r="C992" s="3" t="s">
        <v>18</v>
      </c>
      <c r="D992" s="3" t="s">
        <v>385</v>
      </c>
      <c r="E992" s="9">
        <v>140.18</v>
      </c>
      <c r="F992" s="6"/>
      <c r="H992" s="8"/>
    </row>
    <row r="993" spans="1:8" ht="11.25">
      <c r="A993" s="4">
        <v>15081</v>
      </c>
      <c r="B993" s="3" t="s">
        <v>12</v>
      </c>
      <c r="C993" s="3" t="s">
        <v>18</v>
      </c>
      <c r="D993" s="3" t="s">
        <v>385</v>
      </c>
      <c r="E993" s="9">
        <v>1246.08</v>
      </c>
      <c r="F993" s="6"/>
      <c r="H993" s="8"/>
    </row>
    <row r="994" spans="1:8" ht="11.25">
      <c r="A994" s="4">
        <v>15081</v>
      </c>
      <c r="B994" s="3" t="s">
        <v>12</v>
      </c>
      <c r="C994" s="3" t="s">
        <v>18</v>
      </c>
      <c r="D994" s="3" t="s">
        <v>385</v>
      </c>
      <c r="E994" s="9">
        <v>210.28</v>
      </c>
      <c r="F994" s="6"/>
      <c r="H994" s="8"/>
    </row>
    <row r="995" spans="1:8" ht="11.25">
      <c r="A995" s="4">
        <v>15081</v>
      </c>
      <c r="B995" s="3" t="s">
        <v>12</v>
      </c>
      <c r="C995" s="3" t="s">
        <v>18</v>
      </c>
      <c r="D995" s="3" t="s">
        <v>385</v>
      </c>
      <c r="E995" s="9">
        <v>1246.08</v>
      </c>
      <c r="F995" s="6"/>
      <c r="H995" s="8"/>
    </row>
    <row r="996" spans="1:8" ht="11.25">
      <c r="A996" s="4">
        <v>15081</v>
      </c>
      <c r="B996" s="3" t="s">
        <v>12</v>
      </c>
      <c r="C996" s="3" t="s">
        <v>18</v>
      </c>
      <c r="D996" s="3" t="s">
        <v>385</v>
      </c>
      <c r="E996" s="9">
        <v>280.37</v>
      </c>
      <c r="F996" s="6"/>
      <c r="H996" s="8"/>
    </row>
    <row r="997" spans="1:8" ht="11.25">
      <c r="A997" s="11" t="s">
        <v>386</v>
      </c>
      <c r="E997" s="9">
        <f>SUBTOTAL(9,E986:E996)</f>
        <v>32887.61000000001</v>
      </c>
      <c r="F997" s="6"/>
      <c r="H997" s="8"/>
    </row>
    <row r="998" spans="1:8" ht="11.25">
      <c r="A998" s="4">
        <v>15203</v>
      </c>
      <c r="B998" s="3" t="s">
        <v>60</v>
      </c>
      <c r="C998" s="3" t="s">
        <v>69</v>
      </c>
      <c r="D998" s="3" t="s">
        <v>387</v>
      </c>
      <c r="E998" s="5">
        <v>2214.68</v>
      </c>
      <c r="F998" s="6" t="s">
        <v>10</v>
      </c>
      <c r="G998" s="7">
        <f>198.9/26</f>
        <v>7.65</v>
      </c>
      <c r="H998" s="8">
        <v>39557</v>
      </c>
    </row>
    <row r="999" spans="1:8" ht="11.25">
      <c r="A999" s="4">
        <v>15203</v>
      </c>
      <c r="B999" s="3" t="s">
        <v>60</v>
      </c>
      <c r="C999" s="3" t="s">
        <v>69</v>
      </c>
      <c r="D999" s="3" t="s">
        <v>387</v>
      </c>
      <c r="E999" s="5">
        <v>2719.59</v>
      </c>
      <c r="F999" s="6"/>
      <c r="H999" s="8"/>
    </row>
    <row r="1000" spans="1:8" ht="11.25">
      <c r="A1000" s="4">
        <v>15203</v>
      </c>
      <c r="B1000" s="3" t="s">
        <v>60</v>
      </c>
      <c r="C1000" s="3" t="s">
        <v>69</v>
      </c>
      <c r="D1000" s="3" t="s">
        <v>387</v>
      </c>
      <c r="E1000" s="9">
        <v>283.05</v>
      </c>
      <c r="F1000" s="6"/>
      <c r="H1000" s="8"/>
    </row>
    <row r="1001" spans="1:8" ht="11.25">
      <c r="A1001" s="4">
        <v>15203</v>
      </c>
      <c r="B1001" s="3" t="s">
        <v>60</v>
      </c>
      <c r="C1001" s="3" t="s">
        <v>69</v>
      </c>
      <c r="D1001" s="3" t="s">
        <v>387</v>
      </c>
      <c r="E1001" s="9">
        <v>344.25</v>
      </c>
      <c r="F1001" s="6"/>
      <c r="H1001" s="8"/>
    </row>
    <row r="1002" spans="1:8" ht="11.25">
      <c r="A1002" s="4">
        <v>15203</v>
      </c>
      <c r="B1002" s="3" t="s">
        <v>60</v>
      </c>
      <c r="C1002" s="3" t="s">
        <v>69</v>
      </c>
      <c r="D1002" s="3" t="s">
        <v>387</v>
      </c>
      <c r="E1002" s="9">
        <v>168.3</v>
      </c>
      <c r="F1002" s="6"/>
      <c r="H1002" s="8"/>
    </row>
    <row r="1003" spans="1:8" ht="11.25">
      <c r="A1003" s="4">
        <v>15203</v>
      </c>
      <c r="B1003" s="3" t="s">
        <v>60</v>
      </c>
      <c r="C1003" s="3" t="s">
        <v>69</v>
      </c>
      <c r="D1003" s="3" t="s">
        <v>387</v>
      </c>
      <c r="E1003" s="9">
        <v>229.5</v>
      </c>
      <c r="F1003" s="6"/>
      <c r="H1003" s="8"/>
    </row>
    <row r="1004" spans="1:8" ht="11.25">
      <c r="A1004" s="4">
        <v>15203</v>
      </c>
      <c r="B1004" s="3" t="s">
        <v>60</v>
      </c>
      <c r="C1004" s="3" t="s">
        <v>69</v>
      </c>
      <c r="D1004" s="3" t="s">
        <v>387</v>
      </c>
      <c r="E1004" s="9">
        <v>363.38</v>
      </c>
      <c r="F1004" s="6"/>
      <c r="H1004" s="8"/>
    </row>
    <row r="1005" spans="1:8" ht="11.25">
      <c r="A1005" s="11" t="s">
        <v>388</v>
      </c>
      <c r="E1005" s="9">
        <f>SUBTOTAL(9,E998:E1004)</f>
        <v>6322.750000000001</v>
      </c>
      <c r="F1005" s="6"/>
      <c r="H1005" s="8"/>
    </row>
    <row r="1006" spans="1:8" ht="11.25">
      <c r="A1006" s="4">
        <v>15232</v>
      </c>
      <c r="B1006" s="3" t="s">
        <v>60</v>
      </c>
      <c r="C1006" s="3" t="s">
        <v>36</v>
      </c>
      <c r="D1006" s="3" t="s">
        <v>389</v>
      </c>
      <c r="E1006" s="9">
        <v>390</v>
      </c>
      <c r="F1006" s="6" t="s">
        <v>10</v>
      </c>
      <c r="G1006" s="7">
        <v>15</v>
      </c>
      <c r="H1006" s="8">
        <v>39722</v>
      </c>
    </row>
    <row r="1007" spans="1:8" ht="11.25">
      <c r="A1007" s="4">
        <v>15232</v>
      </c>
      <c r="B1007" s="3" t="s">
        <v>60</v>
      </c>
      <c r="C1007" s="3" t="s">
        <v>36</v>
      </c>
      <c r="D1007" s="3" t="s">
        <v>389</v>
      </c>
      <c r="E1007" s="9">
        <v>1196.25</v>
      </c>
      <c r="F1007" s="6"/>
      <c r="H1007" s="8"/>
    </row>
    <row r="1008" spans="1:8" ht="11.25">
      <c r="A1008" s="4">
        <v>15232</v>
      </c>
      <c r="B1008" s="3" t="s">
        <v>60</v>
      </c>
      <c r="C1008" s="3" t="s">
        <v>36</v>
      </c>
      <c r="D1008" s="3" t="s">
        <v>389</v>
      </c>
      <c r="E1008" s="9">
        <v>1200</v>
      </c>
      <c r="F1008" s="6"/>
      <c r="H1008" s="8"/>
    </row>
    <row r="1009" spans="1:8" ht="11.25">
      <c r="A1009" s="4">
        <v>15232</v>
      </c>
      <c r="B1009" s="3" t="s">
        <v>60</v>
      </c>
      <c r="C1009" s="3" t="s">
        <v>36</v>
      </c>
      <c r="D1009" s="3" t="s">
        <v>389</v>
      </c>
      <c r="E1009" s="9">
        <v>1095</v>
      </c>
      <c r="F1009" s="6"/>
      <c r="H1009" s="8"/>
    </row>
    <row r="1010" spans="1:8" ht="11.25">
      <c r="A1010" s="4">
        <v>15232</v>
      </c>
      <c r="B1010" s="3" t="s">
        <v>60</v>
      </c>
      <c r="C1010" s="3" t="s">
        <v>36</v>
      </c>
      <c r="D1010" s="3" t="s">
        <v>389</v>
      </c>
      <c r="E1010" s="9">
        <v>735</v>
      </c>
      <c r="F1010" s="6"/>
      <c r="H1010" s="8"/>
    </row>
    <row r="1011" spans="1:8" ht="11.25">
      <c r="A1011" s="11" t="s">
        <v>390</v>
      </c>
      <c r="E1011" s="9">
        <f>SUBTOTAL(9,E1006:E1010)</f>
        <v>4616.25</v>
      </c>
      <c r="F1011" s="6"/>
      <c r="H1011" s="8"/>
    </row>
    <row r="1012" spans="1:8" ht="11.25">
      <c r="A1012" s="4">
        <v>15233</v>
      </c>
      <c r="B1012" s="3" t="s">
        <v>69</v>
      </c>
      <c r="C1012" s="3" t="s">
        <v>19</v>
      </c>
      <c r="D1012" s="3" t="s">
        <v>391</v>
      </c>
      <c r="E1012" s="5">
        <v>2945.2799999999997</v>
      </c>
      <c r="F1012" s="6" t="s">
        <v>10</v>
      </c>
      <c r="G1012" s="7">
        <f>198.9/26</f>
        <v>7.65</v>
      </c>
      <c r="H1012" s="8">
        <v>38836</v>
      </c>
    </row>
    <row r="1013" spans="1:8" ht="11.25">
      <c r="A1013" s="4">
        <v>15233</v>
      </c>
      <c r="B1013" s="3" t="s">
        <v>69</v>
      </c>
      <c r="C1013" s="3" t="s">
        <v>19</v>
      </c>
      <c r="D1013" s="3" t="s">
        <v>391</v>
      </c>
      <c r="E1013" s="5">
        <v>2467.13</v>
      </c>
      <c r="F1013" s="6"/>
      <c r="H1013" s="8"/>
    </row>
    <row r="1014" spans="1:8" ht="11.25">
      <c r="A1014" s="4">
        <v>15233</v>
      </c>
      <c r="B1014" s="3" t="s">
        <v>69</v>
      </c>
      <c r="C1014" s="3" t="s">
        <v>19</v>
      </c>
      <c r="D1014" s="3" t="s">
        <v>391</v>
      </c>
      <c r="E1014" s="9">
        <v>351.9</v>
      </c>
      <c r="F1014" s="6"/>
      <c r="H1014" s="8"/>
    </row>
    <row r="1015" spans="1:8" ht="11.25">
      <c r="A1015" s="4">
        <v>15233</v>
      </c>
      <c r="B1015" s="3" t="s">
        <v>69</v>
      </c>
      <c r="C1015" s="3" t="s">
        <v>19</v>
      </c>
      <c r="D1015" s="3" t="s">
        <v>391</v>
      </c>
      <c r="E1015" s="9">
        <v>355.73</v>
      </c>
      <c r="F1015" s="6"/>
      <c r="H1015" s="8"/>
    </row>
    <row r="1016" spans="1:8" ht="11.25">
      <c r="A1016" s="4">
        <v>15233</v>
      </c>
      <c r="B1016" s="3" t="s">
        <v>69</v>
      </c>
      <c r="C1016" s="3" t="s">
        <v>19</v>
      </c>
      <c r="D1016" s="3" t="s">
        <v>391</v>
      </c>
      <c r="E1016" s="9">
        <v>252.45</v>
      </c>
      <c r="F1016" s="6"/>
      <c r="H1016" s="8"/>
    </row>
    <row r="1017" spans="1:8" ht="11.25">
      <c r="A1017" s="4">
        <v>15233</v>
      </c>
      <c r="B1017" s="3" t="s">
        <v>69</v>
      </c>
      <c r="C1017" s="3" t="s">
        <v>19</v>
      </c>
      <c r="D1017" s="3" t="s">
        <v>391</v>
      </c>
      <c r="E1017" s="9">
        <v>206.55</v>
      </c>
      <c r="F1017" s="6"/>
      <c r="H1017" s="8"/>
    </row>
    <row r="1018" spans="1:8" ht="11.25">
      <c r="A1018" s="4">
        <v>15233</v>
      </c>
      <c r="B1018" s="3" t="s">
        <v>69</v>
      </c>
      <c r="C1018" s="3" t="s">
        <v>19</v>
      </c>
      <c r="D1018" s="3" t="s">
        <v>391</v>
      </c>
      <c r="E1018" s="9">
        <v>179.78</v>
      </c>
      <c r="F1018" s="6"/>
      <c r="H1018" s="8"/>
    </row>
    <row r="1019" spans="1:8" ht="11.25">
      <c r="A1019" s="11" t="s">
        <v>392</v>
      </c>
      <c r="E1019" s="9">
        <f>SUBTOTAL(9,E1012:E1018)</f>
        <v>6758.819999999999</v>
      </c>
      <c r="F1019" s="6"/>
      <c r="H1019" s="8"/>
    </row>
    <row r="1020" spans="1:8" ht="11.25">
      <c r="A1020" s="4">
        <v>15240</v>
      </c>
      <c r="B1020" s="3" t="s">
        <v>60</v>
      </c>
      <c r="C1020" s="3" t="s">
        <v>69</v>
      </c>
      <c r="D1020" s="3" t="s">
        <v>393</v>
      </c>
      <c r="E1020" s="5">
        <v>18737.84</v>
      </c>
      <c r="F1020" s="6" t="s">
        <v>394</v>
      </c>
      <c r="G1020" s="7">
        <v>38202</v>
      </c>
      <c r="H1020" s="8">
        <v>38836</v>
      </c>
    </row>
    <row r="1021" spans="1:8" ht="11.25">
      <c r="A1021" s="4">
        <v>15240</v>
      </c>
      <c r="B1021" s="3" t="s">
        <v>60</v>
      </c>
      <c r="C1021" s="3" t="s">
        <v>69</v>
      </c>
      <c r="D1021" s="3" t="s">
        <v>393</v>
      </c>
      <c r="E1021" s="5">
        <v>10123.54</v>
      </c>
      <c r="F1021" s="6"/>
      <c r="H1021" s="8"/>
    </row>
    <row r="1022" spans="1:8" ht="11.25">
      <c r="A1022" s="4">
        <v>15240</v>
      </c>
      <c r="B1022" s="3" t="s">
        <v>60</v>
      </c>
      <c r="C1022" s="3" t="s">
        <v>69</v>
      </c>
      <c r="D1022" s="3" t="s">
        <v>393</v>
      </c>
      <c r="E1022" s="9">
        <v>1446.22</v>
      </c>
      <c r="F1022" s="6"/>
      <c r="H1022" s="8"/>
    </row>
    <row r="1023" spans="1:8" ht="11.25">
      <c r="A1023" s="4">
        <v>15240</v>
      </c>
      <c r="B1023" s="3" t="s">
        <v>60</v>
      </c>
      <c r="C1023" s="3" t="s">
        <v>69</v>
      </c>
      <c r="D1023" s="3" t="s">
        <v>393</v>
      </c>
      <c r="E1023" s="9">
        <v>1446.22</v>
      </c>
      <c r="F1023" s="6"/>
      <c r="H1023" s="8"/>
    </row>
    <row r="1024" spans="1:8" ht="11.25">
      <c r="A1024" s="4">
        <v>15240</v>
      </c>
      <c r="B1024" s="3" t="s">
        <v>60</v>
      </c>
      <c r="C1024" s="3" t="s">
        <v>69</v>
      </c>
      <c r="D1024" s="3" t="s">
        <v>393</v>
      </c>
      <c r="E1024" s="9">
        <v>1469.31</v>
      </c>
      <c r="F1024" s="6"/>
      <c r="H1024" s="8"/>
    </row>
    <row r="1025" spans="1:8" ht="11.25">
      <c r="A1025" s="4">
        <v>15240</v>
      </c>
      <c r="B1025" s="3" t="s">
        <v>60</v>
      </c>
      <c r="C1025" s="3" t="s">
        <v>69</v>
      </c>
      <c r="D1025" s="3" t="s">
        <v>393</v>
      </c>
      <c r="E1025" s="9">
        <v>1469.31</v>
      </c>
      <c r="F1025" s="6"/>
      <c r="H1025" s="8"/>
    </row>
    <row r="1026" spans="1:8" ht="11.25">
      <c r="A1026" s="4">
        <v>15240</v>
      </c>
      <c r="B1026" s="3" t="s">
        <v>60</v>
      </c>
      <c r="C1026" s="3" t="s">
        <v>69</v>
      </c>
      <c r="D1026" s="3" t="s">
        <v>393</v>
      </c>
      <c r="E1026" s="9">
        <v>1469.31</v>
      </c>
      <c r="F1026" s="6"/>
      <c r="H1026" s="8"/>
    </row>
    <row r="1027" spans="1:8" ht="11.25">
      <c r="A1027" s="11" t="s">
        <v>395</v>
      </c>
      <c r="E1027" s="9">
        <f>SUBTOTAL(9,E1020:E1026)</f>
        <v>36161.75</v>
      </c>
      <c r="F1027" s="6"/>
      <c r="H1027" s="8"/>
    </row>
    <row r="1028" spans="1:8" ht="11.25">
      <c r="A1028" s="4">
        <v>15244</v>
      </c>
      <c r="B1028" s="3" t="s">
        <v>12</v>
      </c>
      <c r="C1028" s="3" t="s">
        <v>35</v>
      </c>
      <c r="D1028" s="3" t="s">
        <v>396</v>
      </c>
      <c r="E1028" s="5">
        <v>489.60999999999996</v>
      </c>
      <c r="F1028" s="6" t="s">
        <v>10</v>
      </c>
      <c r="G1028" s="7">
        <f>198.9/26</f>
        <v>7.65</v>
      </c>
      <c r="H1028" s="8">
        <v>38843</v>
      </c>
    </row>
    <row r="1029" spans="1:8" ht="11.25">
      <c r="A1029" s="11" t="s">
        <v>397</v>
      </c>
      <c r="E1029" s="5">
        <f>SUBTOTAL(9,E1028:E1028)</f>
        <v>489.60999999999996</v>
      </c>
      <c r="F1029" s="6"/>
      <c r="H1029" s="8"/>
    </row>
    <row r="1030" spans="1:8" ht="11.25">
      <c r="A1030" s="4">
        <v>15285</v>
      </c>
      <c r="B1030" s="3" t="s">
        <v>12</v>
      </c>
      <c r="C1030" s="3" t="s">
        <v>13</v>
      </c>
      <c r="D1030" s="3" t="s">
        <v>398</v>
      </c>
      <c r="E1030" s="5">
        <v>640</v>
      </c>
      <c r="F1030" s="6" t="s">
        <v>33</v>
      </c>
      <c r="G1030" s="7">
        <v>8</v>
      </c>
      <c r="H1030" s="8">
        <v>39599</v>
      </c>
    </row>
    <row r="1031" spans="1:8" ht="11.25">
      <c r="A1031" s="4">
        <v>15285</v>
      </c>
      <c r="B1031" s="3" t="s">
        <v>12</v>
      </c>
      <c r="C1031" s="3" t="s">
        <v>13</v>
      </c>
      <c r="D1031" s="3" t="s">
        <v>398</v>
      </c>
      <c r="E1031" s="5">
        <v>3392</v>
      </c>
      <c r="F1031" s="6"/>
      <c r="H1031" s="8"/>
    </row>
    <row r="1032" spans="1:8" ht="11.25">
      <c r="A1032" s="11" t="s">
        <v>399</v>
      </c>
      <c r="E1032" s="5">
        <f>SUBTOTAL(9,E1030:E1031)</f>
        <v>4032</v>
      </c>
      <c r="F1032" s="6"/>
      <c r="H1032" s="8"/>
    </row>
    <row r="1033" spans="1:8" ht="11.25">
      <c r="A1033" s="4">
        <v>15302</v>
      </c>
      <c r="B1033" s="3" t="s">
        <v>69</v>
      </c>
      <c r="C1033" s="3" t="s">
        <v>69</v>
      </c>
      <c r="D1033" s="3" t="s">
        <v>400</v>
      </c>
      <c r="E1033" s="5">
        <v>3148.25</v>
      </c>
      <c r="F1033" s="6" t="s">
        <v>10</v>
      </c>
      <c r="G1033" s="7">
        <f>318.5/26</f>
        <v>12.25</v>
      </c>
      <c r="H1033" s="8">
        <v>38878</v>
      </c>
    </row>
    <row r="1034" spans="1:8" ht="11.25">
      <c r="A1034" s="11" t="s">
        <v>401</v>
      </c>
      <c r="E1034" s="5">
        <f>SUBTOTAL(9,E1033:E1033)</f>
        <v>3148.25</v>
      </c>
      <c r="F1034" s="6"/>
      <c r="H1034" s="8"/>
    </row>
    <row r="1035" spans="1:8" ht="11.25">
      <c r="A1035" s="4">
        <v>15320</v>
      </c>
      <c r="B1035" s="3" t="s">
        <v>54</v>
      </c>
      <c r="C1035" s="3" t="s">
        <v>19</v>
      </c>
      <c r="D1035" s="3" t="s">
        <v>402</v>
      </c>
      <c r="E1035" s="5">
        <v>2328</v>
      </c>
      <c r="F1035" s="6" t="s">
        <v>10</v>
      </c>
      <c r="G1035" s="7">
        <v>12</v>
      </c>
      <c r="H1035" s="8">
        <v>39634</v>
      </c>
    </row>
    <row r="1036" spans="1:8" ht="11.25">
      <c r="A1036" s="11" t="s">
        <v>403</v>
      </c>
      <c r="E1036" s="5">
        <f>SUBTOTAL(9,E1035:E1035)</f>
        <v>2328</v>
      </c>
      <c r="F1036" s="6"/>
      <c r="H1036" s="8"/>
    </row>
    <row r="1037" spans="1:8" ht="11.25">
      <c r="A1037" s="4">
        <v>15323</v>
      </c>
      <c r="B1037" s="3" t="s">
        <v>73</v>
      </c>
      <c r="C1037" s="3" t="s">
        <v>19</v>
      </c>
      <c r="D1037" s="3" t="s">
        <v>172</v>
      </c>
      <c r="E1037" s="5">
        <v>1952.08</v>
      </c>
      <c r="F1037" s="6" t="s">
        <v>10</v>
      </c>
      <c r="G1037" s="7">
        <f>188.5/26</f>
        <v>7.25</v>
      </c>
      <c r="H1037" s="8">
        <v>38885</v>
      </c>
    </row>
    <row r="1038" spans="1:8" ht="11.25">
      <c r="A1038" s="4">
        <v>15323</v>
      </c>
      <c r="B1038" s="3" t="s">
        <v>73</v>
      </c>
      <c r="C1038" s="3" t="s">
        <v>19</v>
      </c>
      <c r="D1038" s="3" t="s">
        <v>172</v>
      </c>
      <c r="E1038" s="5">
        <v>3193.8900000000003</v>
      </c>
      <c r="F1038" s="6"/>
      <c r="H1038" s="8"/>
    </row>
    <row r="1039" spans="1:8" ht="11.25">
      <c r="A1039" s="4">
        <v>15323</v>
      </c>
      <c r="B1039" s="3" t="s">
        <v>73</v>
      </c>
      <c r="C1039" s="3" t="s">
        <v>19</v>
      </c>
      <c r="D1039" s="3" t="s">
        <v>172</v>
      </c>
      <c r="E1039" s="9">
        <v>407.81</v>
      </c>
      <c r="F1039" s="6"/>
      <c r="H1039" s="8"/>
    </row>
    <row r="1040" spans="1:8" ht="11.25">
      <c r="A1040" s="11" t="s">
        <v>404</v>
      </c>
      <c r="E1040" s="9">
        <f>SUBTOTAL(9,E1037:E1039)</f>
        <v>5553.780000000001</v>
      </c>
      <c r="F1040" s="6"/>
      <c r="H1040" s="8"/>
    </row>
    <row r="1041" spans="1:8" ht="11.25">
      <c r="A1041" s="4">
        <v>15324</v>
      </c>
      <c r="B1041" s="3" t="s">
        <v>36</v>
      </c>
      <c r="C1041" s="3" t="s">
        <v>18</v>
      </c>
      <c r="D1041" s="3" t="s">
        <v>405</v>
      </c>
      <c r="E1041" s="5">
        <v>705.38</v>
      </c>
      <c r="F1041" s="6" t="s">
        <v>10</v>
      </c>
      <c r="G1041" s="7">
        <f>214.5/26</f>
        <v>8.25</v>
      </c>
      <c r="H1041" s="8">
        <v>39592</v>
      </c>
    </row>
    <row r="1042" spans="1:8" ht="11.25">
      <c r="A1042" s="4">
        <v>15324</v>
      </c>
      <c r="B1042" s="3" t="s">
        <v>36</v>
      </c>
      <c r="C1042" s="3" t="s">
        <v>18</v>
      </c>
      <c r="D1042" s="3" t="s">
        <v>405</v>
      </c>
      <c r="E1042" s="5">
        <v>2103.76</v>
      </c>
      <c r="F1042" s="6"/>
      <c r="H1042" s="8"/>
    </row>
    <row r="1043" spans="1:8" ht="11.25">
      <c r="A1043" s="11" t="s">
        <v>406</v>
      </c>
      <c r="E1043" s="5">
        <f>SUBTOTAL(9,E1041:E1042)</f>
        <v>2809.1400000000003</v>
      </c>
      <c r="F1043" s="6"/>
      <c r="H1043" s="8"/>
    </row>
    <row r="1044" spans="1:8" ht="11.25">
      <c r="A1044" s="4">
        <v>15329</v>
      </c>
      <c r="B1044" s="3" t="s">
        <v>13</v>
      </c>
      <c r="D1044" s="3" t="s">
        <v>407</v>
      </c>
      <c r="E1044" s="5">
        <v>966.06</v>
      </c>
      <c r="F1044" s="6" t="s">
        <v>33</v>
      </c>
      <c r="G1044" s="7">
        <v>12</v>
      </c>
      <c r="H1044" s="8">
        <v>39627</v>
      </c>
    </row>
    <row r="1045" spans="1:8" ht="11.25">
      <c r="A1045" s="11" t="s">
        <v>408</v>
      </c>
      <c r="E1045" s="5">
        <f>SUBTOTAL(9,E1044:E1044)</f>
        <v>966.06</v>
      </c>
      <c r="F1045" s="6"/>
      <c r="H1045" s="8"/>
    </row>
    <row r="1046" spans="1:8" ht="11.25">
      <c r="A1046" s="4">
        <v>15330</v>
      </c>
      <c r="B1046" s="3" t="s">
        <v>7</v>
      </c>
      <c r="C1046" s="3" t="s">
        <v>19</v>
      </c>
      <c r="D1046" s="3" t="s">
        <v>409</v>
      </c>
      <c r="E1046" s="5">
        <v>2433.22</v>
      </c>
      <c r="F1046" s="6" t="s">
        <v>10</v>
      </c>
      <c r="G1046" s="7">
        <f>205.4/26</f>
        <v>7.9</v>
      </c>
      <c r="H1046" s="8">
        <v>38892</v>
      </c>
    </row>
    <row r="1047" spans="1:8" ht="11.25">
      <c r="A1047" s="11" t="s">
        <v>410</v>
      </c>
      <c r="E1047" s="5">
        <f>SUBTOTAL(9,E1046:E1046)</f>
        <v>2433.22</v>
      </c>
      <c r="F1047" s="6"/>
      <c r="H1047" s="8"/>
    </row>
    <row r="1048" spans="1:8" ht="11.25">
      <c r="A1048" s="4">
        <v>15332</v>
      </c>
      <c r="B1048" s="3" t="s">
        <v>69</v>
      </c>
      <c r="C1048" s="3" t="s">
        <v>19</v>
      </c>
      <c r="D1048" s="3" t="s">
        <v>349</v>
      </c>
      <c r="E1048" s="5">
        <v>3072</v>
      </c>
      <c r="F1048" s="6" t="s">
        <v>33</v>
      </c>
      <c r="G1048" s="7">
        <v>8</v>
      </c>
      <c r="H1048" s="8">
        <v>39620</v>
      </c>
    </row>
    <row r="1049" spans="1:8" ht="11.25">
      <c r="A1049" s="11" t="s">
        <v>411</v>
      </c>
      <c r="E1049" s="5">
        <f>SUBTOTAL(9,E1048:E1048)</f>
        <v>3072</v>
      </c>
      <c r="F1049" s="6"/>
      <c r="H1049" s="8"/>
    </row>
    <row r="1050" spans="1:8" ht="11.25">
      <c r="A1050" s="4">
        <v>15333</v>
      </c>
      <c r="B1050" s="3" t="s">
        <v>54</v>
      </c>
      <c r="C1050" s="3" t="s">
        <v>117</v>
      </c>
      <c r="D1050" s="3" t="s">
        <v>412</v>
      </c>
      <c r="E1050" s="5">
        <v>4914.41</v>
      </c>
      <c r="F1050" s="6" t="s">
        <v>10</v>
      </c>
      <c r="G1050" s="7">
        <f>318.5/26</f>
        <v>12.25</v>
      </c>
      <c r="H1050" s="8">
        <v>38892</v>
      </c>
    </row>
    <row r="1051" spans="1:8" ht="11.25">
      <c r="A1051" s="11" t="s">
        <v>413</v>
      </c>
      <c r="E1051" s="5">
        <f>SUBTOTAL(9,E1050:E1050)</f>
        <v>4914.41</v>
      </c>
      <c r="F1051" s="6"/>
      <c r="H1051" s="8"/>
    </row>
    <row r="1052" spans="1:8" ht="11.25">
      <c r="A1052" s="4">
        <v>15334</v>
      </c>
      <c r="B1052" s="3" t="s">
        <v>117</v>
      </c>
      <c r="C1052" s="3" t="s">
        <v>18</v>
      </c>
      <c r="D1052" s="3" t="s">
        <v>414</v>
      </c>
      <c r="E1052" s="5">
        <v>3464.13</v>
      </c>
      <c r="F1052" s="6" t="s">
        <v>10</v>
      </c>
      <c r="G1052" s="7">
        <f>318.5/26</f>
        <v>12.25</v>
      </c>
      <c r="H1052" s="8">
        <v>38892</v>
      </c>
    </row>
    <row r="1053" spans="1:8" ht="11.25">
      <c r="A1053" s="11" t="s">
        <v>415</v>
      </c>
      <c r="E1053" s="5">
        <f>SUBTOTAL(9,E1052:E1052)</f>
        <v>3464.13</v>
      </c>
      <c r="F1053" s="6"/>
      <c r="H1053" s="8"/>
    </row>
    <row r="1054" spans="1:8" ht="11.25">
      <c r="A1054" s="4">
        <v>15344</v>
      </c>
      <c r="B1054" s="3" t="s">
        <v>36</v>
      </c>
      <c r="C1054" s="3" t="s">
        <v>36</v>
      </c>
      <c r="D1054" s="3" t="s">
        <v>416</v>
      </c>
      <c r="E1054" s="5">
        <v>4049.95</v>
      </c>
      <c r="F1054" s="6" t="s">
        <v>10</v>
      </c>
      <c r="G1054" s="7">
        <f>318.5/26</f>
        <v>12.25</v>
      </c>
      <c r="H1054" s="8">
        <v>38899</v>
      </c>
    </row>
    <row r="1055" spans="1:8" ht="11.25">
      <c r="A1055" s="11" t="s">
        <v>417</v>
      </c>
      <c r="E1055" s="5">
        <f>SUBTOTAL(9,E1054:E1054)</f>
        <v>4049.95</v>
      </c>
      <c r="F1055" s="6"/>
      <c r="H1055" s="8"/>
    </row>
    <row r="1056" spans="1:8" ht="11.25">
      <c r="A1056" s="4">
        <v>15346</v>
      </c>
      <c r="B1056" s="3" t="s">
        <v>13</v>
      </c>
      <c r="C1056" s="3" t="s">
        <v>12</v>
      </c>
      <c r="D1056" s="3" t="s">
        <v>418</v>
      </c>
      <c r="E1056" s="5">
        <v>4035.17</v>
      </c>
      <c r="F1056" s="6" t="s">
        <v>10</v>
      </c>
      <c r="G1056" s="7">
        <f>198.9/26</f>
        <v>7.65</v>
      </c>
      <c r="H1056" s="8">
        <v>38899</v>
      </c>
    </row>
    <row r="1057" spans="1:8" ht="11.25">
      <c r="A1057" s="4">
        <v>15346</v>
      </c>
      <c r="B1057" s="3" t="s">
        <v>13</v>
      </c>
      <c r="C1057" s="3" t="s">
        <v>12</v>
      </c>
      <c r="D1057" s="3" t="s">
        <v>418</v>
      </c>
      <c r="E1057" s="5">
        <v>571.84</v>
      </c>
      <c r="F1057" s="6"/>
      <c r="H1057" s="8"/>
    </row>
    <row r="1058" spans="1:8" ht="11.25">
      <c r="A1058" s="11" t="s">
        <v>419</v>
      </c>
      <c r="E1058" s="5">
        <f>SUBTOTAL(9,E1056:E1057)</f>
        <v>4607.01</v>
      </c>
      <c r="F1058" s="6"/>
      <c r="H1058" s="8"/>
    </row>
    <row r="1059" spans="1:8" ht="11.25">
      <c r="A1059" s="4">
        <v>15347</v>
      </c>
      <c r="B1059" s="3" t="s">
        <v>60</v>
      </c>
      <c r="C1059" s="3" t="s">
        <v>25</v>
      </c>
      <c r="D1059" s="3" t="s">
        <v>420</v>
      </c>
      <c r="E1059" s="5">
        <v>4445.32</v>
      </c>
      <c r="F1059" s="6" t="s">
        <v>10</v>
      </c>
      <c r="G1059" s="7">
        <f>318.5/26</f>
        <v>12.25</v>
      </c>
      <c r="H1059" s="8">
        <v>38899</v>
      </c>
    </row>
    <row r="1060" spans="1:8" ht="11.25">
      <c r="A1060" s="11" t="s">
        <v>421</v>
      </c>
      <c r="E1060" s="5">
        <f>SUBTOTAL(9,E1059:E1059)</f>
        <v>4445.32</v>
      </c>
      <c r="F1060" s="6"/>
      <c r="H1060" s="8"/>
    </row>
    <row r="1061" spans="1:8" ht="11.25">
      <c r="A1061" s="4">
        <v>15365</v>
      </c>
      <c r="B1061" s="3" t="s">
        <v>12</v>
      </c>
      <c r="C1061" s="3" t="s">
        <v>69</v>
      </c>
      <c r="D1061" s="3" t="s">
        <v>422</v>
      </c>
      <c r="E1061" s="5">
        <v>660</v>
      </c>
      <c r="F1061" s="6" t="s">
        <v>10</v>
      </c>
      <c r="G1061" s="7">
        <f>214.5/26</f>
        <v>8.25</v>
      </c>
      <c r="H1061" s="8">
        <v>39599</v>
      </c>
    </row>
    <row r="1062" spans="1:8" ht="11.25">
      <c r="A1062" s="4">
        <v>15365</v>
      </c>
      <c r="B1062" s="3" t="s">
        <v>12</v>
      </c>
      <c r="C1062" s="3" t="s">
        <v>69</v>
      </c>
      <c r="D1062" s="3" t="s">
        <v>422</v>
      </c>
      <c r="E1062" s="5">
        <v>2904</v>
      </c>
      <c r="F1062" s="6"/>
      <c r="H1062" s="8"/>
    </row>
    <row r="1063" spans="1:8" ht="11.25">
      <c r="A1063" s="11" t="s">
        <v>423</v>
      </c>
      <c r="E1063" s="5">
        <f>SUBTOTAL(9,E1061:E1062)</f>
        <v>3564</v>
      </c>
      <c r="F1063" s="6"/>
      <c r="H1063" s="8"/>
    </row>
    <row r="1064" spans="1:8" ht="11.25">
      <c r="A1064" s="4">
        <v>15379</v>
      </c>
      <c r="B1064" s="3" t="s">
        <v>12</v>
      </c>
      <c r="C1064" s="3" t="s">
        <v>54</v>
      </c>
      <c r="D1064" s="3" t="s">
        <v>424</v>
      </c>
      <c r="E1064" s="5">
        <v>1053.0800000000002</v>
      </c>
      <c r="F1064" s="6" t="s">
        <v>10</v>
      </c>
      <c r="G1064" s="7">
        <f>188.5/26</f>
        <v>7.25</v>
      </c>
      <c r="H1064" s="8">
        <v>39753</v>
      </c>
    </row>
    <row r="1065" spans="1:8" ht="11.25">
      <c r="A1065" s="11" t="s">
        <v>425</v>
      </c>
      <c r="E1065" s="5">
        <f>SUBTOTAL(9,E1064:E1064)</f>
        <v>1053.0800000000002</v>
      </c>
      <c r="F1065" s="6"/>
      <c r="H1065" s="8"/>
    </row>
    <row r="1066" spans="1:8" ht="11.25">
      <c r="A1066" s="4">
        <v>15383</v>
      </c>
      <c r="B1066" s="3" t="s">
        <v>90</v>
      </c>
      <c r="C1066" s="3" t="s">
        <v>69</v>
      </c>
      <c r="D1066" s="3" t="s">
        <v>426</v>
      </c>
      <c r="E1066" s="5">
        <v>643.5</v>
      </c>
      <c r="F1066" s="6" t="s">
        <v>33</v>
      </c>
      <c r="G1066" s="7">
        <f>214.5/26</f>
        <v>8.25</v>
      </c>
      <c r="H1066" s="8">
        <v>39599</v>
      </c>
    </row>
    <row r="1067" spans="1:8" ht="11.25">
      <c r="A1067" s="4">
        <v>15383</v>
      </c>
      <c r="B1067" s="3" t="s">
        <v>90</v>
      </c>
      <c r="C1067" s="3" t="s">
        <v>69</v>
      </c>
      <c r="D1067" s="3" t="s">
        <v>426</v>
      </c>
      <c r="E1067" s="5">
        <v>2363.63</v>
      </c>
      <c r="F1067" s="6"/>
      <c r="H1067" s="8"/>
    </row>
    <row r="1068" spans="1:8" ht="11.25">
      <c r="A1068" s="11" t="s">
        <v>427</v>
      </c>
      <c r="E1068" s="5">
        <f>SUBTOTAL(9,E1066:E1067)</f>
        <v>3007.13</v>
      </c>
      <c r="F1068" s="6"/>
      <c r="H1068" s="8"/>
    </row>
    <row r="1069" spans="1:8" ht="11.25">
      <c r="A1069" s="4">
        <v>15384</v>
      </c>
      <c r="B1069" s="3" t="s">
        <v>54</v>
      </c>
      <c r="C1069" s="3" t="s">
        <v>148</v>
      </c>
      <c r="D1069" s="3" t="s">
        <v>428</v>
      </c>
      <c r="E1069" s="5">
        <v>1823.25</v>
      </c>
      <c r="F1069" s="6" t="s">
        <v>10</v>
      </c>
      <c r="G1069" s="7">
        <f>214.5/26</f>
        <v>8.25</v>
      </c>
      <c r="H1069" s="8">
        <v>39627</v>
      </c>
    </row>
    <row r="1070" spans="1:8" ht="11.25">
      <c r="A1070" s="11" t="s">
        <v>429</v>
      </c>
      <c r="E1070" s="5">
        <f>SUBTOTAL(9,E1069:E1069)</f>
        <v>1823.25</v>
      </c>
      <c r="F1070" s="6"/>
      <c r="H1070" s="8"/>
    </row>
    <row r="1071" spans="1:8" ht="11.25">
      <c r="A1071" s="4">
        <v>15402</v>
      </c>
      <c r="B1071" s="3" t="s">
        <v>69</v>
      </c>
      <c r="C1071" s="3" t="s">
        <v>19</v>
      </c>
      <c r="D1071" s="3" t="s">
        <v>430</v>
      </c>
      <c r="E1071" s="5">
        <v>3537.01</v>
      </c>
      <c r="F1071" s="6" t="s">
        <v>10</v>
      </c>
      <c r="G1071" s="7">
        <v>12.5</v>
      </c>
      <c r="H1071" s="8">
        <v>38927</v>
      </c>
    </row>
    <row r="1072" spans="1:8" ht="11.25">
      <c r="A1072" s="11" t="s">
        <v>431</v>
      </c>
      <c r="E1072" s="5">
        <f>SUBTOTAL(9,E1071:E1071)</f>
        <v>3537.01</v>
      </c>
      <c r="F1072" s="6"/>
      <c r="H1072" s="8"/>
    </row>
    <row r="1073" spans="1:8" ht="11.25">
      <c r="A1073" s="4">
        <v>15505</v>
      </c>
      <c r="B1073" s="3" t="s">
        <v>35</v>
      </c>
      <c r="C1073" s="3" t="s">
        <v>19</v>
      </c>
      <c r="D1073" s="3" t="s">
        <v>432</v>
      </c>
      <c r="E1073" s="5">
        <v>738.23</v>
      </c>
      <c r="F1073" s="6" t="s">
        <v>10</v>
      </c>
      <c r="G1073" s="7">
        <f>198.9/26</f>
        <v>7.65</v>
      </c>
      <c r="H1073" s="8">
        <v>38976</v>
      </c>
    </row>
    <row r="1074" spans="1:8" ht="11.25">
      <c r="A1074" s="4">
        <v>15505</v>
      </c>
      <c r="B1074" s="3" t="s">
        <v>35</v>
      </c>
      <c r="C1074" s="3" t="s">
        <v>19</v>
      </c>
      <c r="D1074" s="3" t="s">
        <v>432</v>
      </c>
      <c r="E1074" s="5">
        <v>768.84</v>
      </c>
      <c r="F1074" s="6"/>
      <c r="H1074" s="8"/>
    </row>
    <row r="1075" spans="1:8" ht="11.25">
      <c r="A1075" s="4">
        <v>15505</v>
      </c>
      <c r="B1075" s="3" t="s">
        <v>35</v>
      </c>
      <c r="C1075" s="3" t="s">
        <v>19</v>
      </c>
      <c r="D1075" s="3" t="s">
        <v>432</v>
      </c>
      <c r="E1075" s="9">
        <v>95.63</v>
      </c>
      <c r="F1075" s="6"/>
      <c r="H1075" s="8"/>
    </row>
    <row r="1076" spans="1:8" ht="11.25">
      <c r="A1076" s="4">
        <v>15505</v>
      </c>
      <c r="B1076" s="3" t="s">
        <v>35</v>
      </c>
      <c r="C1076" s="3" t="s">
        <v>19</v>
      </c>
      <c r="D1076" s="3" t="s">
        <v>432</v>
      </c>
      <c r="E1076" s="9">
        <v>103.28</v>
      </c>
      <c r="F1076" s="6"/>
      <c r="H1076" s="8"/>
    </row>
    <row r="1077" spans="1:8" ht="11.25">
      <c r="A1077" s="4">
        <v>15505</v>
      </c>
      <c r="B1077" s="3" t="s">
        <v>35</v>
      </c>
      <c r="C1077" s="3" t="s">
        <v>19</v>
      </c>
      <c r="D1077" s="3" t="s">
        <v>432</v>
      </c>
      <c r="E1077" s="9">
        <v>84.15</v>
      </c>
      <c r="F1077" s="6"/>
      <c r="H1077" s="8"/>
    </row>
    <row r="1078" spans="1:8" ht="11.25">
      <c r="A1078" s="4">
        <v>15505</v>
      </c>
      <c r="B1078" s="3" t="s">
        <v>35</v>
      </c>
      <c r="C1078" s="3" t="s">
        <v>19</v>
      </c>
      <c r="D1078" s="3" t="s">
        <v>432</v>
      </c>
      <c r="E1078" s="9">
        <v>80.33</v>
      </c>
      <c r="F1078" s="6"/>
      <c r="H1078" s="8"/>
    </row>
    <row r="1079" spans="1:8" ht="11.25">
      <c r="A1079" s="4">
        <v>15505</v>
      </c>
      <c r="B1079" s="3" t="s">
        <v>35</v>
      </c>
      <c r="C1079" s="3" t="s">
        <v>19</v>
      </c>
      <c r="D1079" s="3" t="s">
        <v>432</v>
      </c>
      <c r="E1079" s="9">
        <v>57.38</v>
      </c>
      <c r="F1079" s="6"/>
      <c r="H1079" s="8"/>
    </row>
    <row r="1080" spans="1:8" ht="11.25">
      <c r="A1080" s="11" t="s">
        <v>433</v>
      </c>
      <c r="E1080" s="9">
        <f>SUBTOTAL(9,E1073:E1079)</f>
        <v>1927.8400000000004</v>
      </c>
      <c r="F1080" s="6"/>
      <c r="H1080" s="8"/>
    </row>
    <row r="1081" spans="1:8" ht="11.25">
      <c r="A1081" s="4">
        <v>15506</v>
      </c>
      <c r="B1081" s="3" t="s">
        <v>60</v>
      </c>
      <c r="C1081" s="3" t="s">
        <v>54</v>
      </c>
      <c r="D1081" s="3" t="s">
        <v>434</v>
      </c>
      <c r="E1081" s="5">
        <v>1422.9299999999998</v>
      </c>
      <c r="F1081" s="6" t="s">
        <v>10</v>
      </c>
      <c r="G1081" s="7">
        <f>198.9/26</f>
        <v>7.65</v>
      </c>
      <c r="H1081" s="8">
        <v>38976</v>
      </c>
    </row>
    <row r="1082" spans="1:8" ht="11.25">
      <c r="A1082" s="4">
        <v>15506</v>
      </c>
      <c r="B1082" s="3" t="s">
        <v>60</v>
      </c>
      <c r="C1082" s="3" t="s">
        <v>54</v>
      </c>
      <c r="D1082" s="3" t="s">
        <v>434</v>
      </c>
      <c r="E1082" s="5">
        <v>807.08</v>
      </c>
      <c r="F1082" s="6"/>
      <c r="H1082" s="8"/>
    </row>
    <row r="1083" spans="1:8" ht="11.25">
      <c r="A1083" s="4">
        <v>15506</v>
      </c>
      <c r="B1083" s="3" t="s">
        <v>60</v>
      </c>
      <c r="C1083" s="3" t="s">
        <v>54</v>
      </c>
      <c r="D1083" s="3" t="s">
        <v>434</v>
      </c>
      <c r="E1083" s="9">
        <v>95.63</v>
      </c>
      <c r="F1083" s="6"/>
      <c r="H1083" s="8"/>
    </row>
    <row r="1084" spans="1:8" ht="11.25">
      <c r="A1084" s="4">
        <v>15506</v>
      </c>
      <c r="B1084" s="3" t="s">
        <v>60</v>
      </c>
      <c r="C1084" s="3" t="s">
        <v>54</v>
      </c>
      <c r="D1084" s="3" t="s">
        <v>434</v>
      </c>
      <c r="E1084" s="9">
        <v>91.8</v>
      </c>
      <c r="F1084" s="6"/>
      <c r="H1084" s="8"/>
    </row>
    <row r="1085" spans="1:8" ht="11.25">
      <c r="A1085" s="4">
        <v>15506</v>
      </c>
      <c r="B1085" s="3" t="s">
        <v>60</v>
      </c>
      <c r="C1085" s="3" t="s">
        <v>54</v>
      </c>
      <c r="D1085" s="3" t="s">
        <v>434</v>
      </c>
      <c r="E1085" s="9">
        <v>91.8</v>
      </c>
      <c r="F1085" s="6"/>
      <c r="H1085" s="8"/>
    </row>
    <row r="1086" spans="1:8" ht="11.25">
      <c r="A1086" s="4">
        <v>15506</v>
      </c>
      <c r="B1086" s="3" t="s">
        <v>60</v>
      </c>
      <c r="C1086" s="3" t="s">
        <v>54</v>
      </c>
      <c r="D1086" s="3" t="s">
        <v>434</v>
      </c>
      <c r="E1086" s="9">
        <v>38.25</v>
      </c>
      <c r="F1086" s="6"/>
      <c r="H1086" s="8"/>
    </row>
    <row r="1087" spans="1:8" ht="11.25">
      <c r="A1087" s="4">
        <v>15506</v>
      </c>
      <c r="B1087" s="3" t="s">
        <v>60</v>
      </c>
      <c r="C1087" s="3" t="s">
        <v>54</v>
      </c>
      <c r="D1087" s="3" t="s">
        <v>434</v>
      </c>
      <c r="E1087" s="9">
        <v>84.15</v>
      </c>
      <c r="F1087" s="6"/>
      <c r="H1087" s="8"/>
    </row>
    <row r="1088" spans="1:8" ht="11.25">
      <c r="A1088" s="11" t="s">
        <v>435</v>
      </c>
      <c r="E1088" s="9">
        <f>SUBTOTAL(9,E1081:E1087)</f>
        <v>2631.6400000000003</v>
      </c>
      <c r="F1088" s="6"/>
      <c r="H1088" s="8"/>
    </row>
    <row r="1089" spans="1:8" ht="11.25">
      <c r="A1089" s="4">
        <v>15507</v>
      </c>
      <c r="B1089" s="3" t="s">
        <v>12</v>
      </c>
      <c r="C1089" s="3" t="s">
        <v>13</v>
      </c>
      <c r="D1089" s="3" t="s">
        <v>436</v>
      </c>
      <c r="E1089" s="5">
        <v>703.8</v>
      </c>
      <c r="F1089" s="6" t="s">
        <v>10</v>
      </c>
      <c r="G1089" s="7">
        <f>198.9/26</f>
        <v>7.65</v>
      </c>
      <c r="H1089" s="8">
        <v>39587</v>
      </c>
    </row>
    <row r="1090" spans="1:8" ht="11.25">
      <c r="A1090" s="4">
        <v>15507</v>
      </c>
      <c r="B1090" s="3" t="s">
        <v>12</v>
      </c>
      <c r="C1090" s="3" t="s">
        <v>13</v>
      </c>
      <c r="D1090" s="3" t="s">
        <v>436</v>
      </c>
      <c r="E1090" s="5">
        <v>1587.38</v>
      </c>
      <c r="F1090" s="6"/>
      <c r="H1090" s="8"/>
    </row>
    <row r="1091" spans="1:8" ht="11.25">
      <c r="A1091" s="4">
        <v>15507</v>
      </c>
      <c r="B1091" s="3" t="s">
        <v>12</v>
      </c>
      <c r="C1091" s="3" t="s">
        <v>13</v>
      </c>
      <c r="D1091" s="3" t="s">
        <v>436</v>
      </c>
      <c r="E1091" s="9">
        <v>214.2</v>
      </c>
      <c r="F1091" s="6"/>
      <c r="H1091" s="8"/>
    </row>
    <row r="1092" spans="1:8" ht="11.25">
      <c r="A1092" s="11" t="s">
        <v>437</v>
      </c>
      <c r="E1092" s="9">
        <f>SUBTOTAL(9,E1089:E1091)</f>
        <v>2505.38</v>
      </c>
      <c r="F1092" s="6"/>
      <c r="H1092" s="8"/>
    </row>
    <row r="1093" spans="1:8" ht="11.25">
      <c r="A1093" s="4">
        <v>15530</v>
      </c>
      <c r="B1093" s="3" t="s">
        <v>25</v>
      </c>
      <c r="C1093" s="3" t="s">
        <v>19</v>
      </c>
      <c r="D1093" s="3" t="s">
        <v>438</v>
      </c>
      <c r="E1093" s="5">
        <v>2333.2799999999997</v>
      </c>
      <c r="F1093" s="6" t="s">
        <v>10</v>
      </c>
      <c r="G1093" s="7">
        <f>198.9/26</f>
        <v>7.65</v>
      </c>
      <c r="H1093" s="8">
        <v>38990</v>
      </c>
    </row>
    <row r="1094" spans="1:8" ht="11.25">
      <c r="A1094" s="4">
        <v>15530</v>
      </c>
      <c r="B1094" s="3" t="s">
        <v>25</v>
      </c>
      <c r="C1094" s="3" t="s">
        <v>19</v>
      </c>
      <c r="D1094" s="3" t="s">
        <v>438</v>
      </c>
      <c r="E1094" s="5">
        <v>1782.46</v>
      </c>
      <c r="F1094" s="6"/>
      <c r="H1094" s="8"/>
    </row>
    <row r="1095" spans="1:8" ht="11.25">
      <c r="A1095" s="4">
        <v>15530</v>
      </c>
      <c r="B1095" s="3" t="s">
        <v>25</v>
      </c>
      <c r="C1095" s="3" t="s">
        <v>19</v>
      </c>
      <c r="D1095" s="3" t="s">
        <v>438</v>
      </c>
      <c r="E1095" s="9">
        <v>206.55</v>
      </c>
      <c r="F1095" s="6"/>
      <c r="H1095" s="8"/>
    </row>
    <row r="1096" spans="1:8" ht="11.25">
      <c r="A1096" s="4">
        <v>15530</v>
      </c>
      <c r="B1096" s="3" t="s">
        <v>25</v>
      </c>
      <c r="C1096" s="3" t="s">
        <v>19</v>
      </c>
      <c r="D1096" s="3" t="s">
        <v>438</v>
      </c>
      <c r="E1096" s="9">
        <v>213.05</v>
      </c>
      <c r="F1096" s="6"/>
      <c r="H1096" s="8"/>
    </row>
    <row r="1097" spans="1:8" ht="11.25">
      <c r="A1097" s="4">
        <v>15530</v>
      </c>
      <c r="B1097" s="3" t="s">
        <v>25</v>
      </c>
      <c r="C1097" s="3" t="s">
        <v>19</v>
      </c>
      <c r="D1097" s="3" t="s">
        <v>438</v>
      </c>
      <c r="E1097" s="9">
        <v>153</v>
      </c>
      <c r="F1097" s="6"/>
      <c r="H1097" s="8"/>
    </row>
    <row r="1098" spans="1:8" ht="11.25">
      <c r="A1098" s="4">
        <v>15530</v>
      </c>
      <c r="B1098" s="3" t="s">
        <v>25</v>
      </c>
      <c r="C1098" s="3" t="s">
        <v>19</v>
      </c>
      <c r="D1098" s="3" t="s">
        <v>438</v>
      </c>
      <c r="E1098" s="9">
        <v>160.65</v>
      </c>
      <c r="F1098" s="6"/>
      <c r="H1098" s="8"/>
    </row>
    <row r="1099" spans="1:8" ht="11.25">
      <c r="A1099" s="4">
        <v>15530</v>
      </c>
      <c r="B1099" s="3" t="s">
        <v>25</v>
      </c>
      <c r="C1099" s="3" t="s">
        <v>19</v>
      </c>
      <c r="D1099" s="3" t="s">
        <v>438</v>
      </c>
      <c r="E1099" s="9">
        <v>164.48</v>
      </c>
      <c r="F1099" s="6"/>
      <c r="H1099" s="8"/>
    </row>
    <row r="1100" spans="1:8" ht="11.25">
      <c r="A1100" s="11" t="s">
        <v>439</v>
      </c>
      <c r="E1100" s="9">
        <f>SUBTOTAL(9,E1093:E1099)</f>
        <v>5013.469999999999</v>
      </c>
      <c r="F1100" s="6"/>
      <c r="H1100" s="8"/>
    </row>
    <row r="1101" spans="1:8" ht="11.25">
      <c r="A1101" s="4">
        <v>15560</v>
      </c>
      <c r="B1101" s="3" t="s">
        <v>7</v>
      </c>
      <c r="C1101" s="3" t="s">
        <v>19</v>
      </c>
      <c r="D1101" s="3" t="s">
        <v>440</v>
      </c>
      <c r="E1101" s="5">
        <v>2311.89</v>
      </c>
      <c r="F1101" s="6" t="s">
        <v>33</v>
      </c>
      <c r="G1101" s="7">
        <v>7.5</v>
      </c>
      <c r="H1101" s="8">
        <v>39361</v>
      </c>
    </row>
    <row r="1102" spans="1:8" ht="11.25">
      <c r="A1102" s="11" t="s">
        <v>441</v>
      </c>
      <c r="E1102" s="5">
        <f>SUBTOTAL(9,E1101:E1101)</f>
        <v>2311.89</v>
      </c>
      <c r="F1102" s="6"/>
      <c r="H1102" s="8"/>
    </row>
    <row r="1103" spans="1:8" ht="11.25">
      <c r="A1103" s="4">
        <v>15561</v>
      </c>
      <c r="B1103" s="3" t="s">
        <v>12</v>
      </c>
      <c r="C1103" s="3" t="s">
        <v>8</v>
      </c>
      <c r="D1103" s="3" t="s">
        <v>442</v>
      </c>
      <c r="E1103" s="5">
        <v>2113.14</v>
      </c>
      <c r="F1103" s="6" t="s">
        <v>10</v>
      </c>
      <c r="G1103" s="7">
        <v>7.5</v>
      </c>
      <c r="H1103" s="8">
        <v>39004</v>
      </c>
    </row>
    <row r="1104" spans="1:8" ht="11.25">
      <c r="A1104" s="4">
        <v>15561</v>
      </c>
      <c r="B1104" s="3" t="s">
        <v>12</v>
      </c>
      <c r="C1104" s="3" t="s">
        <v>8</v>
      </c>
      <c r="D1104" s="3" t="s">
        <v>442</v>
      </c>
      <c r="E1104" s="5">
        <v>1885.82</v>
      </c>
      <c r="F1104" s="6"/>
      <c r="H1104" s="8"/>
    </row>
    <row r="1105" spans="1:8" ht="11.25">
      <c r="A1105" s="11" t="s">
        <v>443</v>
      </c>
      <c r="E1105" s="5">
        <f>SUBTOTAL(9,E1103:E1104)</f>
        <v>3998.96</v>
      </c>
      <c r="F1105" s="6"/>
      <c r="H1105" s="8"/>
    </row>
    <row r="1106" spans="1:8" ht="11.25">
      <c r="A1106" s="4">
        <v>15633</v>
      </c>
      <c r="B1106" s="3" t="s">
        <v>13</v>
      </c>
      <c r="D1106" s="3" t="s">
        <v>444</v>
      </c>
      <c r="E1106" s="5">
        <v>2945.63</v>
      </c>
      <c r="F1106" s="6" t="s">
        <v>33</v>
      </c>
      <c r="G1106" s="7">
        <v>7.5</v>
      </c>
      <c r="H1106" s="8">
        <v>39018</v>
      </c>
    </row>
    <row r="1107" spans="1:8" ht="11.25">
      <c r="A1107" s="4">
        <v>15633</v>
      </c>
      <c r="B1107" s="3" t="s">
        <v>13</v>
      </c>
      <c r="C1107" s="3" t="s">
        <v>19</v>
      </c>
      <c r="D1107" s="3" t="s">
        <v>444</v>
      </c>
      <c r="E1107" s="5">
        <v>3698.13</v>
      </c>
      <c r="F1107" s="6"/>
      <c r="H1107" s="8"/>
    </row>
    <row r="1108" spans="1:8" ht="11.25">
      <c r="A1108" s="4">
        <v>15633</v>
      </c>
      <c r="B1108" s="3" t="s">
        <v>13</v>
      </c>
      <c r="C1108" s="3" t="s">
        <v>19</v>
      </c>
      <c r="D1108" s="3" t="s">
        <v>444</v>
      </c>
      <c r="E1108" s="9">
        <v>48.75</v>
      </c>
      <c r="F1108" s="6"/>
      <c r="H1108" s="8"/>
    </row>
    <row r="1109" spans="1:8" ht="11.25">
      <c r="A1109" s="4">
        <v>15633</v>
      </c>
      <c r="B1109" s="3" t="s">
        <v>13</v>
      </c>
      <c r="C1109" s="3" t="s">
        <v>19</v>
      </c>
      <c r="D1109" s="3" t="s">
        <v>444</v>
      </c>
      <c r="E1109" s="9">
        <v>395.63</v>
      </c>
      <c r="F1109" s="6"/>
      <c r="H1109" s="8"/>
    </row>
    <row r="1110" spans="1:8" ht="11.25">
      <c r="A1110" s="11" t="s">
        <v>445</v>
      </c>
      <c r="E1110" s="9">
        <f>SUBTOTAL(9,E1106:E1109)</f>
        <v>7088.14</v>
      </c>
      <c r="F1110" s="6"/>
      <c r="H1110" s="8"/>
    </row>
    <row r="1111" spans="1:8" ht="11.25">
      <c r="A1111" s="4">
        <v>15634</v>
      </c>
      <c r="B1111" s="3" t="s">
        <v>25</v>
      </c>
      <c r="C1111" s="3" t="s">
        <v>19</v>
      </c>
      <c r="D1111" s="3" t="s">
        <v>446</v>
      </c>
      <c r="E1111" s="5">
        <v>1038.77</v>
      </c>
      <c r="F1111" s="6" t="s">
        <v>33</v>
      </c>
      <c r="G1111" s="7">
        <v>7.5</v>
      </c>
      <c r="H1111" s="8">
        <v>39375</v>
      </c>
    </row>
    <row r="1112" spans="1:8" ht="11.25">
      <c r="A1112" s="11" t="s">
        <v>447</v>
      </c>
      <c r="E1112" s="5">
        <f>SUBTOTAL(9,E1111:E1111)</f>
        <v>1038.77</v>
      </c>
      <c r="F1112" s="6"/>
      <c r="H1112" s="8"/>
    </row>
    <row r="1113" spans="1:8" ht="11.25">
      <c r="A1113" s="4">
        <v>15659</v>
      </c>
      <c r="B1113" s="3" t="s">
        <v>69</v>
      </c>
      <c r="C1113" s="3" t="s">
        <v>117</v>
      </c>
      <c r="D1113" s="3" t="s">
        <v>448</v>
      </c>
      <c r="E1113" s="5">
        <v>2854</v>
      </c>
      <c r="F1113" s="6" t="s">
        <v>10</v>
      </c>
      <c r="G1113" s="7">
        <v>8</v>
      </c>
      <c r="H1113" s="8">
        <v>39032</v>
      </c>
    </row>
    <row r="1114" spans="1:8" ht="11.25">
      <c r="A1114" s="4">
        <v>15659</v>
      </c>
      <c r="B1114" s="3" t="s">
        <v>69</v>
      </c>
      <c r="C1114" s="3" t="s">
        <v>117</v>
      </c>
      <c r="D1114" s="3" t="s">
        <v>448</v>
      </c>
      <c r="E1114" s="5">
        <v>1422</v>
      </c>
      <c r="F1114" s="6"/>
      <c r="H1114" s="8"/>
    </row>
    <row r="1115" spans="1:8" ht="11.25">
      <c r="A1115" s="4">
        <v>15659</v>
      </c>
      <c r="B1115" s="3" t="s">
        <v>69</v>
      </c>
      <c r="C1115" s="3" t="s">
        <v>117</v>
      </c>
      <c r="D1115" s="3" t="s">
        <v>448</v>
      </c>
      <c r="E1115" s="9">
        <v>326</v>
      </c>
      <c r="F1115" s="6"/>
      <c r="H1115" s="8"/>
    </row>
    <row r="1116" spans="1:8" ht="11.25">
      <c r="A1116" s="4">
        <v>15659</v>
      </c>
      <c r="B1116" s="3" t="s">
        <v>69</v>
      </c>
      <c r="C1116" s="3" t="s">
        <v>117</v>
      </c>
      <c r="D1116" s="3" t="s">
        <v>448</v>
      </c>
      <c r="E1116" s="9">
        <v>382</v>
      </c>
      <c r="F1116" s="6"/>
      <c r="H1116" s="8"/>
    </row>
    <row r="1117" spans="1:8" ht="11.25">
      <c r="A1117" s="4">
        <v>15659</v>
      </c>
      <c r="B1117" s="3" t="s">
        <v>69</v>
      </c>
      <c r="C1117" s="3" t="s">
        <v>117</v>
      </c>
      <c r="D1117" s="3" t="s">
        <v>448</v>
      </c>
      <c r="E1117" s="9">
        <v>310</v>
      </c>
      <c r="F1117" s="6"/>
      <c r="H1117" s="8"/>
    </row>
    <row r="1118" spans="1:8" ht="11.25">
      <c r="A1118" s="4">
        <v>15659</v>
      </c>
      <c r="B1118" s="3" t="s">
        <v>69</v>
      </c>
      <c r="C1118" s="3" t="s">
        <v>117</v>
      </c>
      <c r="D1118" s="3" t="s">
        <v>448</v>
      </c>
      <c r="E1118" s="9">
        <v>320</v>
      </c>
      <c r="F1118" s="6"/>
      <c r="H1118" s="8"/>
    </row>
    <row r="1119" spans="1:8" ht="11.25">
      <c r="A1119" s="4">
        <v>15659</v>
      </c>
      <c r="B1119" s="3" t="s">
        <v>69</v>
      </c>
      <c r="C1119" s="3" t="s">
        <v>117</v>
      </c>
      <c r="D1119" s="3" t="s">
        <v>448</v>
      </c>
      <c r="E1119" s="9">
        <v>110</v>
      </c>
      <c r="F1119" s="6"/>
      <c r="H1119" s="8"/>
    </row>
    <row r="1120" spans="1:8" ht="11.25">
      <c r="A1120" s="11" t="s">
        <v>449</v>
      </c>
      <c r="E1120" s="9">
        <f>SUBTOTAL(9,E1113:E1119)</f>
        <v>5724</v>
      </c>
      <c r="F1120" s="6"/>
      <c r="H1120" s="8"/>
    </row>
    <row r="1121" spans="1:8" ht="11.25">
      <c r="A1121" s="4">
        <v>15762</v>
      </c>
      <c r="B1121" s="3" t="s">
        <v>18</v>
      </c>
      <c r="C1121" s="3" t="s">
        <v>39</v>
      </c>
      <c r="D1121" s="3" t="s">
        <v>450</v>
      </c>
      <c r="E1121" s="5">
        <v>3111.25</v>
      </c>
      <c r="F1121" s="6" t="s">
        <v>10</v>
      </c>
      <c r="G1121" s="7">
        <v>10</v>
      </c>
      <c r="H1121" s="8">
        <v>39116</v>
      </c>
    </row>
    <row r="1122" spans="1:8" ht="11.25">
      <c r="A1122" s="4">
        <v>15762</v>
      </c>
      <c r="B1122" s="3" t="s">
        <v>18</v>
      </c>
      <c r="C1122" s="3" t="s">
        <v>39</v>
      </c>
      <c r="D1122" s="3" t="s">
        <v>450</v>
      </c>
      <c r="E1122" s="5">
        <v>1485</v>
      </c>
      <c r="F1122" s="6"/>
      <c r="H1122" s="8"/>
    </row>
    <row r="1123" spans="1:8" ht="11.25">
      <c r="A1123" s="4">
        <v>15762</v>
      </c>
      <c r="B1123" s="3" t="s">
        <v>18</v>
      </c>
      <c r="C1123" s="3" t="s">
        <v>39</v>
      </c>
      <c r="D1123" s="3" t="s">
        <v>450</v>
      </c>
      <c r="E1123" s="9">
        <v>208.75</v>
      </c>
      <c r="F1123" s="6"/>
      <c r="H1123" s="8"/>
    </row>
    <row r="1124" spans="1:8" ht="11.25">
      <c r="A1124" s="4">
        <v>15762</v>
      </c>
      <c r="B1124" s="3" t="s">
        <v>18</v>
      </c>
      <c r="C1124" s="3" t="s">
        <v>39</v>
      </c>
      <c r="D1124" s="3" t="s">
        <v>450</v>
      </c>
      <c r="E1124" s="9">
        <v>225</v>
      </c>
      <c r="F1124" s="6"/>
      <c r="H1124" s="8"/>
    </row>
    <row r="1125" spans="1:8" ht="11.25">
      <c r="A1125" s="4">
        <v>15762</v>
      </c>
      <c r="B1125" s="3" t="s">
        <v>18</v>
      </c>
      <c r="C1125" s="3" t="s">
        <v>39</v>
      </c>
      <c r="D1125" s="3" t="s">
        <v>450</v>
      </c>
      <c r="E1125" s="9">
        <v>208.75</v>
      </c>
      <c r="F1125" s="6"/>
      <c r="H1125" s="8"/>
    </row>
    <row r="1126" spans="1:8" ht="11.25">
      <c r="A1126" s="4">
        <v>15762</v>
      </c>
      <c r="B1126" s="3" t="s">
        <v>18</v>
      </c>
      <c r="C1126" s="3" t="s">
        <v>39</v>
      </c>
      <c r="D1126" s="3" t="s">
        <v>450</v>
      </c>
      <c r="E1126" s="9">
        <v>238.75</v>
      </c>
      <c r="F1126" s="6"/>
      <c r="H1126" s="8"/>
    </row>
    <row r="1127" spans="1:8" ht="11.25">
      <c r="A1127" s="4">
        <v>15762</v>
      </c>
      <c r="B1127" s="3" t="s">
        <v>18</v>
      </c>
      <c r="C1127" s="3" t="s">
        <v>39</v>
      </c>
      <c r="D1127" s="3" t="s">
        <v>450</v>
      </c>
      <c r="E1127" s="9">
        <v>176.25</v>
      </c>
      <c r="F1127" s="6"/>
      <c r="H1127" s="8"/>
    </row>
    <row r="1128" spans="1:8" ht="11.25">
      <c r="A1128" s="11" t="s">
        <v>451</v>
      </c>
      <c r="E1128" s="9">
        <f>SUBTOTAL(9,E1121:E1127)</f>
        <v>5653.75</v>
      </c>
      <c r="F1128" s="6"/>
      <c r="H1128" s="8"/>
    </row>
    <row r="1129" spans="1:8" ht="11.25">
      <c r="A1129" s="4">
        <v>15763</v>
      </c>
      <c r="B1129" s="3" t="s">
        <v>39</v>
      </c>
      <c r="D1129" s="3" t="s">
        <v>452</v>
      </c>
      <c r="E1129" s="5">
        <v>926.27</v>
      </c>
      <c r="F1129" s="6" t="s">
        <v>33</v>
      </c>
      <c r="G1129" s="7">
        <v>8</v>
      </c>
      <c r="H1129" s="8">
        <v>39622</v>
      </c>
    </row>
    <row r="1130" spans="1:8" ht="11.25">
      <c r="A1130" s="4">
        <v>15763</v>
      </c>
      <c r="B1130" s="3" t="s">
        <v>39</v>
      </c>
      <c r="C1130" s="3" t="s">
        <v>60</v>
      </c>
      <c r="D1130" s="3" t="s">
        <v>452</v>
      </c>
      <c r="E1130" s="5">
        <v>2336</v>
      </c>
      <c r="F1130" s="6"/>
      <c r="H1130" s="8"/>
    </row>
    <row r="1131" spans="1:8" ht="11.25">
      <c r="A1131" s="11" t="s">
        <v>453</v>
      </c>
      <c r="E1131" s="5">
        <f>SUBTOTAL(9,E1129:E1130)</f>
        <v>3262.27</v>
      </c>
      <c r="F1131" s="6"/>
      <c r="H1131" s="8"/>
    </row>
    <row r="1132" spans="1:8" ht="11.25">
      <c r="A1132" s="4">
        <v>15770</v>
      </c>
      <c r="B1132" s="3" t="s">
        <v>12</v>
      </c>
      <c r="C1132" s="3" t="s">
        <v>39</v>
      </c>
      <c r="D1132" s="3" t="s">
        <v>454</v>
      </c>
      <c r="E1132" s="5">
        <v>2913.75</v>
      </c>
      <c r="F1132" s="6" t="s">
        <v>10</v>
      </c>
      <c r="G1132" s="7">
        <v>9</v>
      </c>
      <c r="H1132" s="8">
        <v>39123</v>
      </c>
    </row>
    <row r="1133" spans="1:8" ht="11.25">
      <c r="A1133" s="4">
        <v>15770</v>
      </c>
      <c r="B1133" s="3" t="s">
        <v>12</v>
      </c>
      <c r="C1133" s="3" t="s">
        <v>39</v>
      </c>
      <c r="D1133" s="3" t="s">
        <v>454</v>
      </c>
      <c r="E1133" s="5">
        <v>2196</v>
      </c>
      <c r="F1133" s="6"/>
      <c r="H1133" s="8"/>
    </row>
    <row r="1134" spans="1:8" ht="11.25">
      <c r="A1134" s="4">
        <v>15770</v>
      </c>
      <c r="B1134" s="3" t="s">
        <v>12</v>
      </c>
      <c r="C1134" s="3" t="s">
        <v>39</v>
      </c>
      <c r="D1134" s="3" t="s">
        <v>454</v>
      </c>
      <c r="E1134" s="9">
        <v>243</v>
      </c>
      <c r="F1134" s="6"/>
      <c r="H1134" s="8"/>
    </row>
    <row r="1135" spans="1:8" ht="11.25">
      <c r="A1135" s="4">
        <v>15770</v>
      </c>
      <c r="B1135" s="3" t="s">
        <v>12</v>
      </c>
      <c r="C1135" s="3" t="s">
        <v>39</v>
      </c>
      <c r="D1135" s="3" t="s">
        <v>454</v>
      </c>
      <c r="E1135" s="9">
        <v>238.5</v>
      </c>
      <c r="F1135" s="6"/>
      <c r="H1135" s="8"/>
    </row>
    <row r="1136" spans="1:8" ht="11.25">
      <c r="A1136" s="4">
        <v>15770</v>
      </c>
      <c r="B1136" s="3" t="s">
        <v>12</v>
      </c>
      <c r="C1136" s="3" t="s">
        <v>39</v>
      </c>
      <c r="D1136" s="3" t="s">
        <v>454</v>
      </c>
      <c r="E1136" s="9">
        <v>216</v>
      </c>
      <c r="F1136" s="6"/>
      <c r="H1136" s="8"/>
    </row>
    <row r="1137" spans="1:8" ht="11.25">
      <c r="A1137" s="4">
        <v>15770</v>
      </c>
      <c r="B1137" s="3" t="s">
        <v>12</v>
      </c>
      <c r="C1137" s="3" t="s">
        <v>39</v>
      </c>
      <c r="D1137" s="3" t="s">
        <v>454</v>
      </c>
      <c r="E1137" s="9">
        <v>108</v>
      </c>
      <c r="F1137" s="6"/>
      <c r="H1137" s="8"/>
    </row>
    <row r="1138" spans="1:8" ht="11.25">
      <c r="A1138" s="4">
        <v>15770</v>
      </c>
      <c r="B1138" s="3" t="s">
        <v>12</v>
      </c>
      <c r="C1138" s="3" t="s">
        <v>39</v>
      </c>
      <c r="D1138" s="3" t="s">
        <v>454</v>
      </c>
      <c r="E1138" s="9">
        <v>148.5</v>
      </c>
      <c r="F1138" s="6"/>
      <c r="H1138" s="8"/>
    </row>
    <row r="1139" spans="1:8" ht="11.25">
      <c r="A1139" s="11" t="s">
        <v>455</v>
      </c>
      <c r="E1139" s="9">
        <f>SUBTOTAL(9,E1132:E1138)</f>
        <v>6063.75</v>
      </c>
      <c r="F1139" s="6"/>
      <c r="H1139" s="8"/>
    </row>
    <row r="1140" spans="1:8" ht="11.25">
      <c r="A1140" s="4">
        <v>15775</v>
      </c>
      <c r="B1140" s="3" t="s">
        <v>25</v>
      </c>
      <c r="C1140" s="3" t="s">
        <v>12</v>
      </c>
      <c r="D1140" s="3" t="s">
        <v>456</v>
      </c>
      <c r="E1140" s="5">
        <v>7763</v>
      </c>
      <c r="F1140" s="6" t="s">
        <v>10</v>
      </c>
      <c r="G1140" s="7">
        <v>14</v>
      </c>
      <c r="H1140" s="8">
        <v>36764</v>
      </c>
    </row>
    <row r="1141" spans="1:8" ht="11.25">
      <c r="A1141" s="4">
        <v>15775</v>
      </c>
      <c r="B1141" s="3" t="s">
        <v>25</v>
      </c>
      <c r="C1141" s="3" t="s">
        <v>12</v>
      </c>
      <c r="D1141" s="3" t="s">
        <v>456</v>
      </c>
      <c r="E1141" s="5">
        <v>2642.5</v>
      </c>
      <c r="F1141" s="6"/>
      <c r="H1141" s="8"/>
    </row>
    <row r="1142" spans="1:8" ht="11.25">
      <c r="A1142" s="4">
        <v>15775</v>
      </c>
      <c r="B1142" s="3" t="s">
        <v>25</v>
      </c>
      <c r="C1142" s="3" t="s">
        <v>12</v>
      </c>
      <c r="D1142" s="3" t="s">
        <v>456</v>
      </c>
      <c r="E1142" s="9">
        <v>815.5</v>
      </c>
      <c r="F1142" s="6"/>
      <c r="H1142" s="8"/>
    </row>
    <row r="1143" spans="1:8" ht="11.25">
      <c r="A1143" s="4">
        <v>15775</v>
      </c>
      <c r="B1143" s="3" t="s">
        <v>25</v>
      </c>
      <c r="C1143" s="3" t="s">
        <v>12</v>
      </c>
      <c r="D1143" s="3" t="s">
        <v>456</v>
      </c>
      <c r="E1143" s="9">
        <v>500.5</v>
      </c>
      <c r="F1143" s="6"/>
      <c r="H1143" s="8"/>
    </row>
    <row r="1144" spans="1:8" ht="11.25">
      <c r="A1144" s="4">
        <v>15775</v>
      </c>
      <c r="B1144" s="3" t="s">
        <v>25</v>
      </c>
      <c r="C1144" s="3" t="s">
        <v>12</v>
      </c>
      <c r="D1144" s="3" t="s">
        <v>456</v>
      </c>
      <c r="E1144" s="9">
        <v>479.5</v>
      </c>
      <c r="F1144" s="6"/>
      <c r="H1144" s="8"/>
    </row>
    <row r="1145" spans="1:8" ht="11.25">
      <c r="A1145" s="4">
        <v>15775</v>
      </c>
      <c r="B1145" s="3" t="s">
        <v>25</v>
      </c>
      <c r="C1145" s="3" t="s">
        <v>12</v>
      </c>
      <c r="D1145" s="3" t="s">
        <v>456</v>
      </c>
      <c r="E1145" s="9">
        <v>339.5</v>
      </c>
      <c r="F1145" s="6"/>
      <c r="H1145" s="8"/>
    </row>
    <row r="1146" spans="1:8" ht="11.25">
      <c r="A1146" s="4">
        <v>15775</v>
      </c>
      <c r="B1146" s="3" t="s">
        <v>25</v>
      </c>
      <c r="C1146" s="3" t="s">
        <v>12</v>
      </c>
      <c r="D1146" s="3" t="s">
        <v>456</v>
      </c>
      <c r="E1146" s="9">
        <v>192.5</v>
      </c>
      <c r="F1146" s="6"/>
      <c r="H1146" s="8"/>
    </row>
    <row r="1147" spans="1:8" ht="11.25">
      <c r="A1147" s="11" t="s">
        <v>457</v>
      </c>
      <c r="E1147" s="9">
        <f>SUBTOTAL(9,E1140:E1146)</f>
        <v>12733</v>
      </c>
      <c r="F1147" s="6"/>
      <c r="H1147" s="8"/>
    </row>
    <row r="1148" spans="1:8" ht="11.25">
      <c r="A1148" s="4">
        <v>15776</v>
      </c>
      <c r="B1148" s="3" t="s">
        <v>90</v>
      </c>
      <c r="C1148" s="3" t="s">
        <v>29</v>
      </c>
      <c r="D1148" s="3" t="s">
        <v>458</v>
      </c>
      <c r="E1148" s="5">
        <v>2643.4</v>
      </c>
      <c r="F1148" s="6" t="s">
        <v>10</v>
      </c>
      <c r="G1148" s="7">
        <f>370.5/26</f>
        <v>14.25</v>
      </c>
      <c r="H1148" s="8">
        <v>36204</v>
      </c>
    </row>
    <row r="1149" spans="1:8" ht="11.25">
      <c r="A1149" s="4">
        <v>15776</v>
      </c>
      <c r="B1149" s="3" t="s">
        <v>90</v>
      </c>
      <c r="C1149" s="3" t="s">
        <v>29</v>
      </c>
      <c r="D1149" s="3" t="s">
        <v>458</v>
      </c>
      <c r="E1149" s="5">
        <v>940.51</v>
      </c>
      <c r="F1149" s="6"/>
      <c r="H1149" s="8"/>
    </row>
    <row r="1150" spans="1:8" ht="11.25">
      <c r="A1150" s="11" t="s">
        <v>459</v>
      </c>
      <c r="E1150" s="5">
        <f>SUBTOTAL(9,E1148:E1149)</f>
        <v>3583.91</v>
      </c>
      <c r="F1150" s="6"/>
      <c r="H1150" s="8"/>
    </row>
    <row r="1151" spans="1:8" ht="11.25">
      <c r="A1151" s="4">
        <v>15797</v>
      </c>
      <c r="B1151" s="3" t="s">
        <v>7</v>
      </c>
      <c r="C1151" s="3" t="s">
        <v>29</v>
      </c>
      <c r="D1151" s="3" t="s">
        <v>460</v>
      </c>
      <c r="E1151" s="5">
        <v>2160</v>
      </c>
      <c r="F1151" s="6" t="s">
        <v>10</v>
      </c>
      <c r="G1151" s="7">
        <v>8</v>
      </c>
      <c r="H1151" s="8">
        <v>39529</v>
      </c>
    </row>
    <row r="1152" spans="1:8" ht="11.25">
      <c r="A1152" s="11" t="s">
        <v>461</v>
      </c>
      <c r="E1152" s="5">
        <f>SUBTOTAL(9,E1151:E1151)</f>
        <v>2160</v>
      </c>
      <c r="F1152" s="6"/>
      <c r="H1152" s="8"/>
    </row>
    <row r="1153" spans="1:8" ht="11.25">
      <c r="A1153" s="4">
        <v>15807</v>
      </c>
      <c r="B1153" s="3" t="s">
        <v>36</v>
      </c>
      <c r="C1153" s="3" t="s">
        <v>12</v>
      </c>
      <c r="D1153" s="3" t="s">
        <v>462</v>
      </c>
      <c r="E1153" s="5">
        <v>4386.29</v>
      </c>
      <c r="F1153" s="6" t="s">
        <v>10</v>
      </c>
      <c r="G1153" s="7">
        <f>188.5/26</f>
        <v>7.25</v>
      </c>
      <c r="H1153" s="8">
        <v>39144</v>
      </c>
    </row>
    <row r="1154" spans="1:8" ht="11.25">
      <c r="A1154" s="4">
        <v>15807</v>
      </c>
      <c r="B1154" s="3" t="s">
        <v>36</v>
      </c>
      <c r="C1154" s="3" t="s">
        <v>12</v>
      </c>
      <c r="D1154" s="3" t="s">
        <v>462</v>
      </c>
      <c r="E1154" s="5">
        <v>2773.14</v>
      </c>
      <c r="F1154" s="6"/>
      <c r="H1154" s="8"/>
    </row>
    <row r="1155" spans="1:8" ht="11.25">
      <c r="A1155" s="4">
        <v>15807</v>
      </c>
      <c r="B1155" s="3" t="s">
        <v>36</v>
      </c>
      <c r="C1155" s="3" t="s">
        <v>12</v>
      </c>
      <c r="D1155" s="3" t="s">
        <v>462</v>
      </c>
      <c r="E1155" s="9">
        <v>380.63</v>
      </c>
      <c r="F1155" s="6"/>
      <c r="H1155" s="8"/>
    </row>
    <row r="1156" spans="1:8" ht="11.25">
      <c r="A1156" s="4">
        <v>15807</v>
      </c>
      <c r="B1156" s="3" t="s">
        <v>36</v>
      </c>
      <c r="C1156" s="3" t="s">
        <v>12</v>
      </c>
      <c r="D1156" s="3" t="s">
        <v>462</v>
      </c>
      <c r="E1156" s="9">
        <v>297.25</v>
      </c>
      <c r="F1156" s="6"/>
      <c r="H1156" s="8"/>
    </row>
    <row r="1157" spans="1:8" ht="11.25">
      <c r="A1157" s="4">
        <v>15807</v>
      </c>
      <c r="B1157" s="3" t="s">
        <v>36</v>
      </c>
      <c r="C1157" s="3" t="s">
        <v>12</v>
      </c>
      <c r="D1157" s="3" t="s">
        <v>462</v>
      </c>
      <c r="E1157" s="9">
        <v>242.88</v>
      </c>
      <c r="F1157" s="6"/>
      <c r="H1157" s="8"/>
    </row>
    <row r="1158" spans="1:8" ht="11.25">
      <c r="A1158" s="4">
        <v>15807</v>
      </c>
      <c r="B1158" s="3" t="s">
        <v>36</v>
      </c>
      <c r="C1158" s="3" t="s">
        <v>12</v>
      </c>
      <c r="D1158" s="3" t="s">
        <v>462</v>
      </c>
      <c r="E1158" s="9">
        <v>300.88</v>
      </c>
      <c r="F1158" s="6"/>
      <c r="H1158" s="8"/>
    </row>
    <row r="1159" spans="1:8" ht="11.25">
      <c r="A1159" s="4">
        <v>15807</v>
      </c>
      <c r="B1159" s="3" t="s">
        <v>36</v>
      </c>
      <c r="C1159" s="3" t="s">
        <v>12</v>
      </c>
      <c r="D1159" s="3" t="s">
        <v>462</v>
      </c>
      <c r="E1159" s="9">
        <v>344.38</v>
      </c>
      <c r="F1159" s="6"/>
      <c r="H1159" s="8"/>
    </row>
    <row r="1160" spans="1:8" ht="11.25">
      <c r="A1160" s="11" t="s">
        <v>463</v>
      </c>
      <c r="E1160" s="9">
        <f>SUBTOTAL(9,E1153:E1159)</f>
        <v>8725.449999999999</v>
      </c>
      <c r="F1160" s="6"/>
      <c r="H1160" s="8"/>
    </row>
    <row r="1161" spans="1:8" ht="11.25">
      <c r="A1161" s="4">
        <v>15939</v>
      </c>
      <c r="B1161" s="3" t="s">
        <v>148</v>
      </c>
      <c r="C1161" s="3" t="s">
        <v>60</v>
      </c>
      <c r="D1161" s="3" t="s">
        <v>464</v>
      </c>
      <c r="E1161" s="5">
        <v>2920</v>
      </c>
      <c r="F1161" s="6" t="s">
        <v>10</v>
      </c>
      <c r="G1161" s="7">
        <v>16</v>
      </c>
      <c r="H1161" s="8">
        <v>39158</v>
      </c>
    </row>
    <row r="1162" spans="1:8" ht="11.25">
      <c r="A1162" s="4">
        <v>15939</v>
      </c>
      <c r="B1162" s="3" t="s">
        <v>148</v>
      </c>
      <c r="C1162" s="3" t="s">
        <v>60</v>
      </c>
      <c r="D1162" s="3" t="s">
        <v>464</v>
      </c>
      <c r="E1162" s="5">
        <v>280</v>
      </c>
      <c r="F1162" s="6"/>
      <c r="H1162" s="8"/>
    </row>
    <row r="1163" spans="1:8" ht="11.25">
      <c r="A1163" s="4">
        <v>15939</v>
      </c>
      <c r="B1163" s="3" t="s">
        <v>148</v>
      </c>
      <c r="C1163" s="3" t="s">
        <v>60</v>
      </c>
      <c r="D1163" s="3" t="s">
        <v>464</v>
      </c>
      <c r="E1163" s="9">
        <v>104</v>
      </c>
      <c r="F1163" s="6"/>
      <c r="H1163" s="8"/>
    </row>
    <row r="1164" spans="1:8" ht="11.25">
      <c r="A1164" s="4">
        <v>15939</v>
      </c>
      <c r="B1164" s="3" t="s">
        <v>148</v>
      </c>
      <c r="C1164" s="3" t="s">
        <v>60</v>
      </c>
      <c r="D1164" s="3" t="s">
        <v>464</v>
      </c>
      <c r="E1164" s="9">
        <v>212</v>
      </c>
      <c r="F1164" s="6"/>
      <c r="H1164" s="8"/>
    </row>
    <row r="1165" spans="1:8" ht="11.25">
      <c r="A1165" s="4">
        <v>15939</v>
      </c>
      <c r="B1165" s="3" t="s">
        <v>148</v>
      </c>
      <c r="C1165" s="3" t="s">
        <v>60</v>
      </c>
      <c r="D1165" s="3" t="s">
        <v>464</v>
      </c>
      <c r="E1165" s="9">
        <v>336</v>
      </c>
      <c r="F1165" s="6"/>
      <c r="H1165" s="8"/>
    </row>
    <row r="1166" spans="1:8" ht="11.25">
      <c r="A1166" s="4">
        <v>15939</v>
      </c>
      <c r="B1166" s="3" t="s">
        <v>148</v>
      </c>
      <c r="C1166" s="3" t="s">
        <v>60</v>
      </c>
      <c r="D1166" s="3" t="s">
        <v>464</v>
      </c>
      <c r="E1166" s="9">
        <v>304</v>
      </c>
      <c r="F1166" s="6"/>
      <c r="H1166" s="8"/>
    </row>
    <row r="1167" spans="1:8" ht="11.25">
      <c r="A1167" s="4">
        <v>15939</v>
      </c>
      <c r="B1167" s="3" t="s">
        <v>148</v>
      </c>
      <c r="C1167" s="3" t="s">
        <v>60</v>
      </c>
      <c r="D1167" s="3" t="s">
        <v>464</v>
      </c>
      <c r="E1167" s="9">
        <v>224</v>
      </c>
      <c r="F1167" s="6"/>
      <c r="H1167" s="8"/>
    </row>
    <row r="1168" spans="1:8" ht="11.25">
      <c r="A1168" s="11" t="s">
        <v>465</v>
      </c>
      <c r="E1168" s="9">
        <f>SUBTOTAL(9,E1161:E1167)</f>
        <v>4380</v>
      </c>
      <c r="F1168" s="6"/>
      <c r="H1168" s="8"/>
    </row>
    <row r="1169" spans="1:8" ht="11.25">
      <c r="A1169" s="4">
        <v>16023</v>
      </c>
      <c r="B1169" s="3" t="s">
        <v>39</v>
      </c>
      <c r="C1169" s="3" t="s">
        <v>19</v>
      </c>
      <c r="D1169" s="3" t="s">
        <v>466</v>
      </c>
      <c r="E1169" s="5">
        <v>6663.25</v>
      </c>
      <c r="F1169" s="6" t="s">
        <v>10</v>
      </c>
      <c r="G1169" s="7">
        <v>11</v>
      </c>
      <c r="H1169" s="8">
        <v>39172</v>
      </c>
    </row>
    <row r="1170" spans="1:8" ht="11.25">
      <c r="A1170" s="4">
        <v>16023</v>
      </c>
      <c r="B1170" s="3" t="s">
        <v>39</v>
      </c>
      <c r="C1170" s="3" t="s">
        <v>19</v>
      </c>
      <c r="D1170" s="3" t="s">
        <v>466</v>
      </c>
      <c r="E1170" s="5">
        <v>3987.5</v>
      </c>
      <c r="F1170" s="6"/>
      <c r="H1170" s="8"/>
    </row>
    <row r="1171" spans="1:8" ht="11.25">
      <c r="A1171" s="4">
        <v>16023</v>
      </c>
      <c r="B1171" s="3" t="s">
        <v>39</v>
      </c>
      <c r="C1171" s="3" t="s">
        <v>19</v>
      </c>
      <c r="D1171" s="3" t="s">
        <v>466</v>
      </c>
      <c r="E1171" s="9">
        <v>363</v>
      </c>
      <c r="F1171" s="6"/>
      <c r="H1171" s="8"/>
    </row>
    <row r="1172" spans="1:8" ht="11.25">
      <c r="A1172" s="4">
        <v>16023</v>
      </c>
      <c r="B1172" s="3" t="s">
        <v>39</v>
      </c>
      <c r="C1172" s="3" t="s">
        <v>19</v>
      </c>
      <c r="D1172" s="3" t="s">
        <v>466</v>
      </c>
      <c r="E1172" s="9">
        <v>495</v>
      </c>
      <c r="F1172" s="6"/>
      <c r="H1172" s="8"/>
    </row>
    <row r="1173" spans="1:8" ht="11.25">
      <c r="A1173" s="4">
        <v>16023</v>
      </c>
      <c r="B1173" s="3" t="s">
        <v>39</v>
      </c>
      <c r="C1173" s="3" t="s">
        <v>19</v>
      </c>
      <c r="D1173" s="3" t="s">
        <v>466</v>
      </c>
      <c r="E1173" s="9">
        <v>525.25</v>
      </c>
      <c r="F1173" s="6"/>
      <c r="H1173" s="8"/>
    </row>
    <row r="1174" spans="1:8" ht="11.25">
      <c r="A1174" s="4">
        <v>16023</v>
      </c>
      <c r="B1174" s="3" t="s">
        <v>39</v>
      </c>
      <c r="C1174" s="3" t="s">
        <v>19</v>
      </c>
      <c r="D1174" s="3" t="s">
        <v>466</v>
      </c>
      <c r="E1174" s="9">
        <v>412.5</v>
      </c>
      <c r="F1174" s="6"/>
      <c r="H1174" s="8"/>
    </row>
    <row r="1175" spans="1:8" ht="11.25">
      <c r="A1175" s="11" t="s">
        <v>467</v>
      </c>
      <c r="E1175" s="9">
        <f>SUBTOTAL(9,E1169:E1174)</f>
        <v>12446.5</v>
      </c>
      <c r="F1175" s="6"/>
      <c r="H1175" s="8"/>
    </row>
    <row r="1176" spans="1:8" ht="11.25">
      <c r="A1176" s="4">
        <v>16031</v>
      </c>
      <c r="B1176" s="3" t="s">
        <v>97</v>
      </c>
      <c r="C1176" s="3" t="s">
        <v>19</v>
      </c>
      <c r="D1176" s="3" t="s">
        <v>468</v>
      </c>
      <c r="E1176" s="5">
        <v>722.1600000000001</v>
      </c>
      <c r="F1176" s="6" t="s">
        <v>10</v>
      </c>
      <c r="G1176" s="7">
        <f>185.9/26</f>
        <v>7.15</v>
      </c>
      <c r="H1176" s="8">
        <v>39179</v>
      </c>
    </row>
    <row r="1177" spans="1:8" ht="11.25">
      <c r="A1177" s="4">
        <v>16031</v>
      </c>
      <c r="B1177" s="3" t="s">
        <v>97</v>
      </c>
      <c r="C1177" s="3" t="s">
        <v>19</v>
      </c>
      <c r="D1177" s="3" t="s">
        <v>468</v>
      </c>
      <c r="E1177" s="5">
        <v>639.93</v>
      </c>
      <c r="F1177" s="6"/>
      <c r="H1177" s="8"/>
    </row>
    <row r="1178" spans="1:8" ht="11.25">
      <c r="A1178" s="4">
        <v>16031</v>
      </c>
      <c r="B1178" s="3" t="s">
        <v>97</v>
      </c>
      <c r="C1178" s="3" t="s">
        <v>19</v>
      </c>
      <c r="D1178" s="3" t="s">
        <v>468</v>
      </c>
      <c r="E1178" s="9">
        <v>85.8</v>
      </c>
      <c r="F1178" s="6"/>
      <c r="H1178" s="8"/>
    </row>
    <row r="1179" spans="1:8" ht="11.25">
      <c r="A1179" s="4">
        <v>16031</v>
      </c>
      <c r="B1179" s="3" t="s">
        <v>97</v>
      </c>
      <c r="C1179" s="3" t="s">
        <v>19</v>
      </c>
      <c r="D1179" s="3" t="s">
        <v>468</v>
      </c>
      <c r="E1179" s="9">
        <v>85.8</v>
      </c>
      <c r="F1179" s="6"/>
      <c r="H1179" s="8"/>
    </row>
    <row r="1180" spans="1:8" ht="11.25">
      <c r="A1180" s="4">
        <v>16031</v>
      </c>
      <c r="B1180" s="3" t="s">
        <v>97</v>
      </c>
      <c r="C1180" s="3" t="s">
        <v>19</v>
      </c>
      <c r="D1180" s="3" t="s">
        <v>468</v>
      </c>
      <c r="E1180" s="9">
        <v>35.75</v>
      </c>
      <c r="F1180" s="6"/>
      <c r="H1180" s="8"/>
    </row>
    <row r="1181" spans="1:8" ht="11.25">
      <c r="A1181" s="4">
        <v>16031</v>
      </c>
      <c r="B1181" s="3" t="s">
        <v>97</v>
      </c>
      <c r="C1181" s="3" t="s">
        <v>19</v>
      </c>
      <c r="D1181" s="3" t="s">
        <v>468</v>
      </c>
      <c r="E1181" s="9">
        <v>64.35</v>
      </c>
      <c r="F1181" s="6"/>
      <c r="H1181" s="8"/>
    </row>
    <row r="1182" spans="1:8" ht="11.25">
      <c r="A1182" s="4">
        <v>16031</v>
      </c>
      <c r="B1182" s="3" t="s">
        <v>97</v>
      </c>
      <c r="C1182" s="3" t="s">
        <v>19</v>
      </c>
      <c r="D1182" s="3" t="s">
        <v>468</v>
      </c>
      <c r="E1182" s="9">
        <v>64.35</v>
      </c>
      <c r="F1182" s="6"/>
      <c r="H1182" s="8"/>
    </row>
    <row r="1183" spans="1:8" ht="11.25">
      <c r="A1183" s="11" t="s">
        <v>469</v>
      </c>
      <c r="E1183" s="9">
        <f>SUBTOTAL(9,E1176:E1182)</f>
        <v>1698.1399999999999</v>
      </c>
      <c r="F1183" s="6"/>
      <c r="H1183" s="8"/>
    </row>
    <row r="1184" spans="1:8" ht="11.25">
      <c r="A1184" s="4">
        <v>16078</v>
      </c>
      <c r="B1184" s="3" t="s">
        <v>29</v>
      </c>
      <c r="C1184" s="3" t="s">
        <v>13</v>
      </c>
      <c r="D1184" s="3" t="s">
        <v>470</v>
      </c>
      <c r="E1184" s="5">
        <v>414.71000000000004</v>
      </c>
      <c r="F1184" s="6" t="s">
        <v>10</v>
      </c>
      <c r="G1184" s="7">
        <f>185.9/26</f>
        <v>7.15</v>
      </c>
      <c r="H1184" s="8">
        <v>39200</v>
      </c>
    </row>
    <row r="1185" spans="1:8" ht="11.25">
      <c r="A1185" s="4">
        <v>16078</v>
      </c>
      <c r="B1185" s="3" t="s">
        <v>29</v>
      </c>
      <c r="C1185" s="3" t="s">
        <v>13</v>
      </c>
      <c r="D1185" s="3" t="s">
        <v>470</v>
      </c>
      <c r="E1185" s="5">
        <v>1440.74</v>
      </c>
      <c r="F1185" s="6"/>
      <c r="H1185" s="8"/>
    </row>
    <row r="1186" spans="1:8" ht="11.25">
      <c r="A1186" s="4">
        <v>16078</v>
      </c>
      <c r="B1186" s="3" t="s">
        <v>29</v>
      </c>
      <c r="C1186" s="3" t="s">
        <v>13</v>
      </c>
      <c r="D1186" s="3" t="s">
        <v>470</v>
      </c>
      <c r="E1186" s="9">
        <v>185.9</v>
      </c>
      <c r="F1186" s="6"/>
      <c r="H1186" s="8"/>
    </row>
    <row r="1187" spans="1:8" ht="11.25">
      <c r="A1187" s="4">
        <v>16078</v>
      </c>
      <c r="B1187" s="3" t="s">
        <v>29</v>
      </c>
      <c r="C1187" s="3" t="s">
        <v>13</v>
      </c>
      <c r="D1187" s="3" t="s">
        <v>470</v>
      </c>
      <c r="E1187" s="9">
        <v>157.3</v>
      </c>
      <c r="F1187" s="6"/>
      <c r="H1187" s="8"/>
    </row>
    <row r="1188" spans="1:8" ht="11.25">
      <c r="A1188" s="4">
        <v>16078</v>
      </c>
      <c r="B1188" s="3" t="s">
        <v>29</v>
      </c>
      <c r="C1188" s="3" t="s">
        <v>13</v>
      </c>
      <c r="D1188" s="3" t="s">
        <v>470</v>
      </c>
      <c r="E1188" s="9">
        <v>78.65</v>
      </c>
      <c r="F1188" s="6"/>
      <c r="H1188" s="8"/>
    </row>
    <row r="1189" spans="1:8" ht="11.25">
      <c r="A1189" s="4">
        <v>16078</v>
      </c>
      <c r="B1189" s="3" t="s">
        <v>29</v>
      </c>
      <c r="C1189" s="3" t="s">
        <v>13</v>
      </c>
      <c r="D1189" s="3" t="s">
        <v>470</v>
      </c>
      <c r="E1189" s="9">
        <v>139.43</v>
      </c>
      <c r="F1189" s="6"/>
      <c r="H1189" s="8"/>
    </row>
    <row r="1190" spans="1:8" ht="11.25">
      <c r="A1190" s="11" t="s">
        <v>471</v>
      </c>
      <c r="E1190" s="9">
        <f>SUBTOTAL(9,E1184:E1189)</f>
        <v>2416.73</v>
      </c>
      <c r="F1190" s="6"/>
      <c r="H1190" s="8"/>
    </row>
    <row r="1191" spans="1:8" ht="11.25">
      <c r="A1191" s="4">
        <v>16096</v>
      </c>
      <c r="B1191" s="3" t="s">
        <v>8</v>
      </c>
      <c r="C1191" s="3" t="s">
        <v>19</v>
      </c>
      <c r="D1191" s="3" t="s">
        <v>160</v>
      </c>
      <c r="E1191" s="5">
        <v>2196.2799999999997</v>
      </c>
      <c r="F1191" s="6" t="s">
        <v>10</v>
      </c>
      <c r="G1191" s="7">
        <f>326.3/26</f>
        <v>12.55</v>
      </c>
      <c r="H1191" s="8">
        <v>39193</v>
      </c>
    </row>
    <row r="1192" spans="1:8" ht="11.25">
      <c r="A1192" s="4">
        <v>16096</v>
      </c>
      <c r="B1192" s="3" t="s">
        <v>8</v>
      </c>
      <c r="C1192" s="3" t="s">
        <v>19</v>
      </c>
      <c r="D1192" s="3" t="s">
        <v>160</v>
      </c>
      <c r="E1192" s="5">
        <v>1091.86</v>
      </c>
      <c r="F1192" s="6"/>
      <c r="H1192" s="8"/>
    </row>
    <row r="1193" spans="1:8" ht="11.25">
      <c r="A1193" s="4">
        <v>16096</v>
      </c>
      <c r="B1193" s="3" t="s">
        <v>8</v>
      </c>
      <c r="C1193" s="3" t="s">
        <v>19</v>
      </c>
      <c r="D1193" s="3" t="s">
        <v>160</v>
      </c>
      <c r="E1193" s="9">
        <v>294.93</v>
      </c>
      <c r="F1193" s="6"/>
      <c r="H1193" s="8"/>
    </row>
    <row r="1194" spans="1:8" ht="11.25">
      <c r="A1194" s="4">
        <v>16096</v>
      </c>
      <c r="B1194" s="3" t="s">
        <v>8</v>
      </c>
      <c r="C1194" s="3" t="s">
        <v>19</v>
      </c>
      <c r="D1194" s="3" t="s">
        <v>160</v>
      </c>
      <c r="E1194" s="9">
        <v>138.05</v>
      </c>
      <c r="F1194" s="6"/>
      <c r="H1194" s="8"/>
    </row>
    <row r="1195" spans="1:8" ht="11.25">
      <c r="A1195" s="4">
        <v>16096</v>
      </c>
      <c r="B1195" s="3" t="s">
        <v>8</v>
      </c>
      <c r="C1195" s="3" t="s">
        <v>19</v>
      </c>
      <c r="D1195" s="3" t="s">
        <v>160</v>
      </c>
      <c r="E1195" s="9">
        <v>156.88</v>
      </c>
      <c r="F1195" s="6"/>
      <c r="H1195" s="8"/>
    </row>
    <row r="1196" spans="1:8" ht="11.25">
      <c r="A1196" s="4">
        <v>16096</v>
      </c>
      <c r="B1196" s="3" t="s">
        <v>8</v>
      </c>
      <c r="C1196" s="3" t="s">
        <v>19</v>
      </c>
      <c r="D1196" s="3" t="s">
        <v>160</v>
      </c>
      <c r="E1196" s="9">
        <v>200.8</v>
      </c>
      <c r="F1196" s="6"/>
      <c r="H1196" s="8"/>
    </row>
    <row r="1197" spans="1:8" ht="11.25">
      <c r="A1197" s="4">
        <v>16096</v>
      </c>
      <c r="B1197" s="3" t="s">
        <v>8</v>
      </c>
      <c r="C1197" s="3" t="s">
        <v>19</v>
      </c>
      <c r="D1197" s="3" t="s">
        <v>160</v>
      </c>
      <c r="E1197" s="9">
        <v>269.83</v>
      </c>
      <c r="F1197" s="6"/>
      <c r="H1197" s="8"/>
    </row>
    <row r="1198" spans="1:8" ht="11.25">
      <c r="A1198" s="11" t="s">
        <v>472</v>
      </c>
      <c r="E1198" s="9">
        <f>SUBTOTAL(9,E1191:E1197)</f>
        <v>4348.63</v>
      </c>
      <c r="F1198" s="6"/>
      <c r="H1198" s="8"/>
    </row>
    <row r="1199" spans="1:8" ht="11.25">
      <c r="A1199" s="4">
        <v>16097</v>
      </c>
      <c r="B1199" s="3" t="s">
        <v>12</v>
      </c>
      <c r="C1199" s="3" t="s">
        <v>97</v>
      </c>
      <c r="D1199" s="3" t="s">
        <v>126</v>
      </c>
      <c r="E1199" s="5">
        <v>1475.39</v>
      </c>
      <c r="F1199" s="6" t="s">
        <v>27</v>
      </c>
      <c r="G1199" s="7">
        <f>240.5/26</f>
        <v>9.25</v>
      </c>
      <c r="H1199" s="8">
        <v>39193</v>
      </c>
    </row>
    <row r="1200" spans="1:8" ht="11.25">
      <c r="A1200" s="4">
        <v>16097</v>
      </c>
      <c r="B1200" s="3" t="s">
        <v>12</v>
      </c>
      <c r="C1200" s="3" t="s">
        <v>97</v>
      </c>
      <c r="D1200" s="3" t="s">
        <v>126</v>
      </c>
      <c r="E1200" s="5">
        <v>1836.13</v>
      </c>
      <c r="F1200" s="6"/>
      <c r="H1200" s="8"/>
    </row>
    <row r="1201" spans="1:8" ht="11.25">
      <c r="A1201" s="4">
        <v>16097</v>
      </c>
      <c r="B1201" s="3" t="s">
        <v>12</v>
      </c>
      <c r="C1201" s="3" t="s">
        <v>97</v>
      </c>
      <c r="D1201" s="3" t="s">
        <v>126</v>
      </c>
      <c r="E1201" s="9">
        <v>222</v>
      </c>
      <c r="F1201" s="6"/>
      <c r="H1201" s="8"/>
    </row>
    <row r="1202" spans="1:8" ht="11.25">
      <c r="A1202" s="4">
        <v>16097</v>
      </c>
      <c r="B1202" s="3" t="s">
        <v>12</v>
      </c>
      <c r="C1202" s="3" t="s">
        <v>97</v>
      </c>
      <c r="D1202" s="3" t="s">
        <v>126</v>
      </c>
      <c r="E1202" s="9">
        <v>212.75</v>
      </c>
      <c r="F1202" s="6"/>
      <c r="H1202" s="8"/>
    </row>
    <row r="1203" spans="1:8" ht="11.25">
      <c r="A1203" s="4">
        <v>16097</v>
      </c>
      <c r="B1203" s="3" t="s">
        <v>12</v>
      </c>
      <c r="C1203" s="3" t="s">
        <v>97</v>
      </c>
      <c r="D1203" s="3" t="s">
        <v>126</v>
      </c>
      <c r="E1203" s="9">
        <v>166.5</v>
      </c>
      <c r="F1203" s="6"/>
      <c r="H1203" s="8"/>
    </row>
    <row r="1204" spans="1:8" ht="11.25">
      <c r="A1204" s="11" t="s">
        <v>473</v>
      </c>
      <c r="E1204" s="9">
        <f>SUBTOTAL(9,E1199:E1203)</f>
        <v>3912.7700000000004</v>
      </c>
      <c r="F1204" s="6"/>
      <c r="H1204" s="8"/>
    </row>
    <row r="1205" spans="1:8" ht="11.25">
      <c r="A1205" s="4">
        <v>16101</v>
      </c>
      <c r="B1205" s="3" t="s">
        <v>60</v>
      </c>
      <c r="C1205" s="3" t="s">
        <v>39</v>
      </c>
      <c r="D1205" s="3" t="s">
        <v>474</v>
      </c>
      <c r="E1205" s="5">
        <v>474</v>
      </c>
      <c r="F1205" s="6" t="s">
        <v>27</v>
      </c>
      <c r="G1205" s="7">
        <v>9</v>
      </c>
      <c r="H1205" s="8">
        <v>39237</v>
      </c>
    </row>
    <row r="1206" spans="1:8" ht="11.25">
      <c r="A1206" s="4">
        <v>16101</v>
      </c>
      <c r="B1206" s="3" t="s">
        <v>60</v>
      </c>
      <c r="C1206" s="3" t="s">
        <v>39</v>
      </c>
      <c r="D1206" s="3" t="s">
        <v>474</v>
      </c>
      <c r="E1206" s="5">
        <v>2475.25</v>
      </c>
      <c r="F1206" s="6"/>
      <c r="H1206" s="8"/>
    </row>
    <row r="1207" spans="1:8" ht="11.25">
      <c r="A1207" s="11" t="s">
        <v>475</v>
      </c>
      <c r="E1207" s="5">
        <f>SUBTOTAL(9,E1205:E1206)</f>
        <v>2949.25</v>
      </c>
      <c r="F1207" s="6"/>
      <c r="H1207" s="8"/>
    </row>
    <row r="1208" spans="1:8" ht="11.25">
      <c r="A1208" s="4">
        <v>16102</v>
      </c>
      <c r="B1208" s="3" t="s">
        <v>117</v>
      </c>
      <c r="C1208" s="3" t="s">
        <v>19</v>
      </c>
      <c r="D1208" s="3" t="s">
        <v>476</v>
      </c>
      <c r="E1208" s="5">
        <v>3034</v>
      </c>
      <c r="F1208" s="6" t="s">
        <v>27</v>
      </c>
      <c r="G1208" s="7">
        <v>8</v>
      </c>
      <c r="H1208" s="8">
        <v>39228</v>
      </c>
    </row>
    <row r="1209" spans="1:8" ht="11.25">
      <c r="A1209" s="4">
        <v>16102</v>
      </c>
      <c r="B1209" s="3" t="s">
        <v>117</v>
      </c>
      <c r="C1209" s="3" t="s">
        <v>19</v>
      </c>
      <c r="D1209" s="3" t="s">
        <v>476</v>
      </c>
      <c r="E1209" s="5">
        <v>2176</v>
      </c>
      <c r="F1209" s="6"/>
      <c r="H1209" s="8"/>
    </row>
    <row r="1210" spans="1:8" ht="11.25">
      <c r="A1210" s="11" t="s">
        <v>477</v>
      </c>
      <c r="E1210" s="5">
        <f>SUBTOTAL(9,E1208:E1209)</f>
        <v>5210</v>
      </c>
      <c r="F1210" s="6"/>
      <c r="H1210" s="8"/>
    </row>
    <row r="1211" spans="1:8" ht="11.25">
      <c r="A1211" s="4">
        <v>16104</v>
      </c>
      <c r="B1211" s="3" t="s">
        <v>7</v>
      </c>
      <c r="C1211" s="3" t="s">
        <v>60</v>
      </c>
      <c r="D1211" s="3" t="s">
        <v>478</v>
      </c>
      <c r="E1211" s="5">
        <v>640</v>
      </c>
      <c r="F1211" s="6" t="s">
        <v>27</v>
      </c>
      <c r="G1211" s="7">
        <v>8</v>
      </c>
      <c r="H1211" s="8">
        <v>39599</v>
      </c>
    </row>
    <row r="1212" spans="1:8" ht="11.25">
      <c r="A1212" s="4">
        <v>16104</v>
      </c>
      <c r="B1212" s="3" t="s">
        <v>7</v>
      </c>
      <c r="C1212" s="3" t="s">
        <v>60</v>
      </c>
      <c r="D1212" s="3" t="s">
        <v>478</v>
      </c>
      <c r="E1212" s="5">
        <v>3136</v>
      </c>
      <c r="F1212" s="6"/>
      <c r="H1212" s="8"/>
    </row>
    <row r="1213" spans="1:8" ht="11.25">
      <c r="A1213" s="11" t="s">
        <v>479</v>
      </c>
      <c r="E1213" s="5">
        <f>SUBTOTAL(9,E1211:E1212)</f>
        <v>3776</v>
      </c>
      <c r="F1213" s="6"/>
      <c r="H1213" s="8"/>
    </row>
    <row r="1214" spans="1:8" ht="11.25">
      <c r="A1214" s="4">
        <v>16105</v>
      </c>
      <c r="B1214" s="3" t="s">
        <v>12</v>
      </c>
      <c r="C1214" s="3" t="s">
        <v>19</v>
      </c>
      <c r="D1214" s="3" t="s">
        <v>480</v>
      </c>
      <c r="E1214" s="5">
        <v>320</v>
      </c>
      <c r="F1214" s="6" t="s">
        <v>27</v>
      </c>
      <c r="G1214" s="7">
        <v>8</v>
      </c>
      <c r="H1214" s="8">
        <v>39599</v>
      </c>
    </row>
    <row r="1215" spans="1:8" ht="11.25">
      <c r="A1215" s="4">
        <v>16105</v>
      </c>
      <c r="B1215" s="3" t="s">
        <v>12</v>
      </c>
      <c r="C1215" s="3" t="s">
        <v>19</v>
      </c>
      <c r="D1215" s="3" t="s">
        <v>480</v>
      </c>
      <c r="E1215" s="5">
        <v>1784</v>
      </c>
      <c r="F1215" s="6"/>
      <c r="H1215" s="8"/>
    </row>
    <row r="1216" spans="1:8" ht="11.25">
      <c r="A1216" s="11" t="s">
        <v>481</v>
      </c>
      <c r="E1216" s="5">
        <f>SUBTOTAL(9,E1214:E1215)</f>
        <v>2104</v>
      </c>
      <c r="F1216" s="6"/>
      <c r="H1216" s="8"/>
    </row>
    <row r="1217" spans="1:8" ht="11.25">
      <c r="A1217" s="4">
        <v>16108</v>
      </c>
      <c r="B1217" s="3" t="s">
        <v>29</v>
      </c>
      <c r="C1217" s="3" t="s">
        <v>35</v>
      </c>
      <c r="D1217" s="3" t="s">
        <v>375</v>
      </c>
      <c r="E1217" s="5">
        <v>14635.599999999999</v>
      </c>
      <c r="F1217" s="6" t="s">
        <v>314</v>
      </c>
      <c r="G1217" s="7">
        <v>30573</v>
      </c>
      <c r="H1217" s="8">
        <v>39231</v>
      </c>
    </row>
    <row r="1218" spans="1:8" ht="11.25">
      <c r="A1218" s="4">
        <v>16108</v>
      </c>
      <c r="B1218" s="3" t="s">
        <v>29</v>
      </c>
      <c r="C1218" s="3" t="s">
        <v>35</v>
      </c>
      <c r="D1218" s="3" t="s">
        <v>375</v>
      </c>
      <c r="E1218" s="5">
        <v>8375.08</v>
      </c>
      <c r="F1218" s="6"/>
      <c r="H1218" s="8"/>
    </row>
    <row r="1219" spans="1:8" ht="11.25">
      <c r="A1219" s="4">
        <v>16108</v>
      </c>
      <c r="B1219" s="3" t="s">
        <v>29</v>
      </c>
      <c r="C1219" s="3" t="s">
        <v>35</v>
      </c>
      <c r="D1219" s="3" t="s">
        <v>375</v>
      </c>
      <c r="E1219" s="9">
        <v>1168.53</v>
      </c>
      <c r="F1219" s="6"/>
      <c r="H1219" s="8"/>
    </row>
    <row r="1220" spans="1:8" ht="11.25">
      <c r="A1220" s="4">
        <v>16108</v>
      </c>
      <c r="B1220" s="3" t="s">
        <v>29</v>
      </c>
      <c r="C1220" s="3" t="s">
        <v>35</v>
      </c>
      <c r="D1220" s="3" t="s">
        <v>375</v>
      </c>
      <c r="E1220" s="9">
        <v>66.14</v>
      </c>
      <c r="F1220" s="6"/>
      <c r="H1220" s="8"/>
    </row>
    <row r="1221" spans="1:8" ht="11.25">
      <c r="A1221" s="4">
        <v>16108</v>
      </c>
      <c r="B1221" s="3" t="s">
        <v>29</v>
      </c>
      <c r="C1221" s="3" t="s">
        <v>35</v>
      </c>
      <c r="D1221" s="3" t="s">
        <v>375</v>
      </c>
      <c r="E1221" s="9">
        <v>852.51</v>
      </c>
      <c r="F1221" s="6"/>
      <c r="H1221" s="8"/>
    </row>
    <row r="1222" spans="1:8" ht="11.25">
      <c r="A1222" s="4">
        <v>16108</v>
      </c>
      <c r="B1222" s="3" t="s">
        <v>29</v>
      </c>
      <c r="C1222" s="3" t="s">
        <v>35</v>
      </c>
      <c r="D1222" s="3" t="s">
        <v>375</v>
      </c>
      <c r="E1222" s="9">
        <v>1139.13</v>
      </c>
      <c r="F1222" s="6"/>
      <c r="H1222" s="8"/>
    </row>
    <row r="1223" spans="1:8" ht="11.25">
      <c r="A1223" s="4">
        <v>16108</v>
      </c>
      <c r="B1223" s="3" t="s">
        <v>29</v>
      </c>
      <c r="C1223" s="3" t="s">
        <v>35</v>
      </c>
      <c r="D1223" s="3" t="s">
        <v>375</v>
      </c>
      <c r="E1223" s="9">
        <v>66.14</v>
      </c>
      <c r="F1223" s="6"/>
      <c r="H1223" s="8"/>
    </row>
    <row r="1224" spans="1:8" ht="11.25">
      <c r="A1224" s="4">
        <v>16108</v>
      </c>
      <c r="B1224" s="3" t="s">
        <v>29</v>
      </c>
      <c r="C1224" s="3" t="s">
        <v>35</v>
      </c>
      <c r="D1224" s="3" t="s">
        <v>375</v>
      </c>
      <c r="E1224" s="9">
        <v>1175.88</v>
      </c>
      <c r="F1224" s="6"/>
      <c r="H1224" s="8"/>
    </row>
    <row r="1225" spans="1:8" ht="11.25">
      <c r="A1225" s="4">
        <v>16108</v>
      </c>
      <c r="B1225" s="3" t="s">
        <v>29</v>
      </c>
      <c r="C1225" s="3" t="s">
        <v>35</v>
      </c>
      <c r="D1225" s="3" t="s">
        <v>375</v>
      </c>
      <c r="E1225" s="9">
        <v>587.94</v>
      </c>
      <c r="F1225" s="6"/>
      <c r="H1225" s="8"/>
    </row>
    <row r="1226" spans="1:8" ht="11.25">
      <c r="A1226" s="11" t="s">
        <v>482</v>
      </c>
      <c r="E1226" s="9">
        <f>SUBTOTAL(9,E1217:E1225)</f>
        <v>28066.949999999997</v>
      </c>
      <c r="F1226" s="6"/>
      <c r="H1226" s="8"/>
    </row>
    <row r="1227" spans="1:8" ht="11.25">
      <c r="A1227" s="4">
        <v>16181</v>
      </c>
      <c r="B1227" s="3" t="s">
        <v>22</v>
      </c>
      <c r="C1227" s="3" t="s">
        <v>12</v>
      </c>
      <c r="D1227" s="3" t="s">
        <v>483</v>
      </c>
      <c r="E1227" s="5">
        <v>640</v>
      </c>
      <c r="F1227" s="6" t="s">
        <v>33</v>
      </c>
      <c r="G1227" s="7">
        <v>8</v>
      </c>
      <c r="H1227" s="8">
        <v>39599</v>
      </c>
    </row>
    <row r="1228" spans="1:8" ht="11.25">
      <c r="A1228" s="4">
        <v>16181</v>
      </c>
      <c r="B1228" s="3" t="s">
        <v>22</v>
      </c>
      <c r="C1228" s="3" t="s">
        <v>12</v>
      </c>
      <c r="D1228" s="3" t="s">
        <v>483</v>
      </c>
      <c r="E1228" s="5">
        <v>3264</v>
      </c>
      <c r="F1228" s="6"/>
      <c r="H1228" s="8"/>
    </row>
    <row r="1229" spans="1:8" ht="11.25">
      <c r="A1229" s="11" t="s">
        <v>484</v>
      </c>
      <c r="E1229" s="5">
        <f>SUBTOTAL(9,E1227:E1228)</f>
        <v>3904</v>
      </c>
      <c r="F1229" s="6"/>
      <c r="H1229" s="8"/>
    </row>
    <row r="1230" spans="1:8" ht="11.25">
      <c r="A1230" s="4">
        <v>16189</v>
      </c>
      <c r="B1230" s="3" t="s">
        <v>36</v>
      </c>
      <c r="C1230" s="3" t="s">
        <v>117</v>
      </c>
      <c r="D1230" s="3" t="s">
        <v>105</v>
      </c>
      <c r="E1230" s="5">
        <v>2558.94</v>
      </c>
      <c r="F1230" s="6" t="s">
        <v>27</v>
      </c>
      <c r="G1230" s="7">
        <v>12</v>
      </c>
      <c r="H1230" s="8">
        <v>39256</v>
      </c>
    </row>
    <row r="1231" spans="1:8" ht="11.25">
      <c r="A1231" s="11" t="s">
        <v>485</v>
      </c>
      <c r="E1231" s="5">
        <f>SUBTOTAL(9,E1230:E1230)</f>
        <v>2558.94</v>
      </c>
      <c r="F1231" s="6"/>
      <c r="H1231" s="8"/>
    </row>
    <row r="1232" spans="1:8" ht="11.25">
      <c r="A1232" s="4">
        <v>16190</v>
      </c>
      <c r="B1232" s="3" t="s">
        <v>39</v>
      </c>
      <c r="C1232" s="3" t="s">
        <v>18</v>
      </c>
      <c r="D1232" s="3" t="s">
        <v>486</v>
      </c>
      <c r="E1232" s="5">
        <v>4077</v>
      </c>
      <c r="F1232" s="6" t="s">
        <v>27</v>
      </c>
      <c r="G1232" s="7">
        <v>12</v>
      </c>
      <c r="H1232" s="8">
        <v>39256</v>
      </c>
    </row>
    <row r="1233" spans="1:8" ht="11.25">
      <c r="A1233" s="11" t="s">
        <v>487</v>
      </c>
      <c r="E1233" s="5">
        <f>SUBTOTAL(9,E1232:E1232)</f>
        <v>4077</v>
      </c>
      <c r="F1233" s="6"/>
      <c r="H1233" s="8"/>
    </row>
    <row r="1234" spans="1:8" ht="11.25">
      <c r="A1234" s="4">
        <v>16193</v>
      </c>
      <c r="B1234" s="3" t="s">
        <v>22</v>
      </c>
      <c r="C1234" s="3" t="s">
        <v>12</v>
      </c>
      <c r="D1234" s="3" t="s">
        <v>488</v>
      </c>
      <c r="E1234" s="5">
        <v>2982</v>
      </c>
      <c r="F1234" s="6" t="s">
        <v>27</v>
      </c>
      <c r="G1234" s="7">
        <v>12</v>
      </c>
      <c r="H1234" s="8">
        <v>39256</v>
      </c>
    </row>
    <row r="1235" spans="1:8" ht="11.25">
      <c r="A1235" s="11" t="s">
        <v>489</v>
      </c>
      <c r="E1235" s="5">
        <f>SUBTOTAL(9,E1234:E1234)</f>
        <v>2982</v>
      </c>
      <c r="F1235" s="6"/>
      <c r="H1235" s="8"/>
    </row>
    <row r="1236" spans="1:8" ht="11.25">
      <c r="A1236" s="4">
        <v>16194</v>
      </c>
      <c r="B1236" s="3" t="s">
        <v>7</v>
      </c>
      <c r="C1236" s="3" t="s">
        <v>97</v>
      </c>
      <c r="D1236" s="3" t="s">
        <v>490</v>
      </c>
      <c r="E1236" s="5">
        <v>3653.75</v>
      </c>
      <c r="F1236" s="6" t="s">
        <v>27</v>
      </c>
      <c r="G1236" s="7">
        <v>12</v>
      </c>
      <c r="H1236" s="8">
        <v>39620</v>
      </c>
    </row>
    <row r="1237" spans="1:8" ht="11.25">
      <c r="A1237" s="11" t="s">
        <v>491</v>
      </c>
      <c r="E1237" s="5">
        <f>SUBTOTAL(9,E1236:E1236)</f>
        <v>3653.75</v>
      </c>
      <c r="F1237" s="6"/>
      <c r="H1237" s="8"/>
    </row>
    <row r="1238" spans="1:8" ht="11.25">
      <c r="A1238" s="4">
        <v>16196</v>
      </c>
      <c r="B1238" s="3" t="s">
        <v>148</v>
      </c>
      <c r="C1238" s="3" t="s">
        <v>73</v>
      </c>
      <c r="D1238" s="3" t="s">
        <v>492</v>
      </c>
      <c r="E1238" s="5">
        <v>3135.28</v>
      </c>
      <c r="F1238" s="6" t="s">
        <v>10</v>
      </c>
      <c r="G1238" s="7">
        <v>12</v>
      </c>
      <c r="H1238" s="8">
        <v>39256</v>
      </c>
    </row>
    <row r="1239" spans="1:8" ht="11.25">
      <c r="A1239" s="4">
        <v>16196</v>
      </c>
      <c r="B1239" s="3" t="s">
        <v>148</v>
      </c>
      <c r="C1239" s="3" t="s">
        <v>73</v>
      </c>
      <c r="D1239" s="3" t="s">
        <v>492</v>
      </c>
      <c r="E1239" s="5">
        <v>2421.39</v>
      </c>
      <c r="F1239" s="6"/>
      <c r="H1239" s="8"/>
    </row>
    <row r="1240" spans="1:8" ht="11.25">
      <c r="A1240" s="4">
        <v>16196</v>
      </c>
      <c r="B1240" s="3" t="s">
        <v>148</v>
      </c>
      <c r="C1240" s="3" t="s">
        <v>73</v>
      </c>
      <c r="D1240" s="3" t="s">
        <v>492</v>
      </c>
      <c r="E1240" s="9">
        <v>438</v>
      </c>
      <c r="F1240" s="6"/>
      <c r="H1240" s="8"/>
    </row>
    <row r="1241" spans="1:8" ht="11.25">
      <c r="A1241" s="4">
        <v>16196</v>
      </c>
      <c r="B1241" s="3" t="s">
        <v>148</v>
      </c>
      <c r="C1241" s="3" t="s">
        <v>73</v>
      </c>
      <c r="D1241" s="3" t="s">
        <v>492</v>
      </c>
      <c r="E1241" s="9">
        <v>486</v>
      </c>
      <c r="F1241" s="6"/>
      <c r="H1241" s="8"/>
    </row>
    <row r="1242" spans="1:8" ht="11.25">
      <c r="A1242" s="4">
        <v>16196</v>
      </c>
      <c r="B1242" s="3" t="s">
        <v>148</v>
      </c>
      <c r="C1242" s="3" t="s">
        <v>73</v>
      </c>
      <c r="D1242" s="3" t="s">
        <v>492</v>
      </c>
      <c r="E1242" s="9">
        <v>336</v>
      </c>
      <c r="F1242" s="6"/>
      <c r="H1242" s="8"/>
    </row>
    <row r="1243" spans="1:8" ht="11.25">
      <c r="A1243" s="4">
        <v>16196</v>
      </c>
      <c r="B1243" s="3" t="s">
        <v>148</v>
      </c>
      <c r="C1243" s="3" t="s">
        <v>73</v>
      </c>
      <c r="D1243" s="3" t="s">
        <v>492</v>
      </c>
      <c r="E1243" s="9">
        <v>372</v>
      </c>
      <c r="F1243" s="6"/>
      <c r="H1243" s="8"/>
    </row>
    <row r="1244" spans="1:8" ht="11.25">
      <c r="A1244" s="4">
        <v>16196</v>
      </c>
      <c r="B1244" s="3" t="s">
        <v>148</v>
      </c>
      <c r="C1244" s="3" t="s">
        <v>73</v>
      </c>
      <c r="D1244" s="3" t="s">
        <v>492</v>
      </c>
      <c r="E1244" s="9">
        <v>324</v>
      </c>
      <c r="F1244" s="6"/>
      <c r="H1244" s="8"/>
    </row>
    <row r="1245" spans="1:8" ht="11.25">
      <c r="A1245" s="11" t="s">
        <v>493</v>
      </c>
      <c r="E1245" s="9">
        <f>SUBTOTAL(9,E1238:E1244)</f>
        <v>7512.67</v>
      </c>
      <c r="F1245" s="6"/>
      <c r="H1245" s="8"/>
    </row>
    <row r="1246" spans="1:8" ht="11.25">
      <c r="A1246" s="4">
        <v>16201</v>
      </c>
      <c r="B1246" s="3" t="s">
        <v>39</v>
      </c>
      <c r="C1246" s="3" t="s">
        <v>117</v>
      </c>
      <c r="D1246" s="3" t="s">
        <v>494</v>
      </c>
      <c r="E1246" s="5">
        <v>535.5</v>
      </c>
      <c r="F1246" s="6" t="s">
        <v>27</v>
      </c>
      <c r="G1246" s="7">
        <v>9</v>
      </c>
      <c r="H1246" s="8">
        <v>39256</v>
      </c>
    </row>
    <row r="1247" spans="1:8" ht="11.25">
      <c r="A1247" s="4">
        <v>16201</v>
      </c>
      <c r="B1247" s="3" t="s">
        <v>39</v>
      </c>
      <c r="C1247" s="3" t="s">
        <v>117</v>
      </c>
      <c r="D1247" s="3" t="s">
        <v>494</v>
      </c>
      <c r="E1247" s="5">
        <v>2349</v>
      </c>
      <c r="F1247" s="6"/>
      <c r="H1247" s="8"/>
    </row>
    <row r="1248" spans="1:8" ht="11.25">
      <c r="A1248" s="11" t="s">
        <v>495</v>
      </c>
      <c r="E1248" s="5">
        <f>SUBTOTAL(9,E1246:E1247)</f>
        <v>2884.5</v>
      </c>
      <c r="F1248" s="6"/>
      <c r="H1248" s="8"/>
    </row>
    <row r="1249" spans="1:8" ht="11.25">
      <c r="A1249" s="4">
        <v>16202</v>
      </c>
      <c r="B1249" s="3" t="s">
        <v>39</v>
      </c>
      <c r="C1249" s="3" t="s">
        <v>69</v>
      </c>
      <c r="D1249" s="3" t="s">
        <v>496</v>
      </c>
      <c r="E1249" s="5">
        <v>3258</v>
      </c>
      <c r="F1249" s="6" t="s">
        <v>33</v>
      </c>
      <c r="G1249" s="7">
        <v>7.5</v>
      </c>
      <c r="H1249" s="8">
        <v>39753</v>
      </c>
    </row>
    <row r="1250" spans="1:8" ht="11.25">
      <c r="A1250" s="11" t="s">
        <v>497</v>
      </c>
      <c r="E1250" s="5">
        <f>SUBTOTAL(9,E1249:E1249)</f>
        <v>3258</v>
      </c>
      <c r="F1250" s="6"/>
      <c r="H1250" s="8"/>
    </row>
    <row r="1251" spans="1:8" ht="11.25">
      <c r="A1251" s="4">
        <v>16204</v>
      </c>
      <c r="B1251" s="3" t="s">
        <v>117</v>
      </c>
      <c r="C1251" s="3" t="s">
        <v>69</v>
      </c>
      <c r="D1251" s="3" t="s">
        <v>498</v>
      </c>
      <c r="E1251" s="5">
        <v>1118.98</v>
      </c>
      <c r="F1251" s="6" t="s">
        <v>33</v>
      </c>
      <c r="G1251" s="7">
        <f>185.9/26</f>
        <v>7.15</v>
      </c>
      <c r="H1251" s="8">
        <v>39256</v>
      </c>
    </row>
    <row r="1252" spans="1:8" ht="11.25">
      <c r="A1252" s="4">
        <v>16204</v>
      </c>
      <c r="B1252" s="3" t="s">
        <v>117</v>
      </c>
      <c r="C1252" s="3" t="s">
        <v>69</v>
      </c>
      <c r="D1252" s="3" t="s">
        <v>498</v>
      </c>
      <c r="E1252" s="5">
        <v>2021.67</v>
      </c>
      <c r="F1252" s="6"/>
      <c r="H1252" s="8"/>
    </row>
    <row r="1253" spans="1:8" ht="11.25">
      <c r="A1253" s="4">
        <v>16204</v>
      </c>
      <c r="B1253" s="3" t="s">
        <v>117</v>
      </c>
      <c r="C1253" s="3" t="s">
        <v>69</v>
      </c>
      <c r="D1253" s="3" t="s">
        <v>498</v>
      </c>
      <c r="E1253" s="9">
        <v>257.4</v>
      </c>
      <c r="F1253" s="6"/>
      <c r="H1253" s="8"/>
    </row>
    <row r="1254" spans="1:8" ht="11.25">
      <c r="A1254" s="11" t="s">
        <v>499</v>
      </c>
      <c r="E1254" s="9">
        <f>SUBTOTAL(9,E1251:E1253)</f>
        <v>3398.05</v>
      </c>
      <c r="F1254" s="6"/>
      <c r="H1254" s="8"/>
    </row>
    <row r="1255" spans="1:8" ht="11.25">
      <c r="A1255" s="4">
        <v>16206</v>
      </c>
      <c r="B1255" s="3" t="s">
        <v>117</v>
      </c>
      <c r="C1255" s="3" t="s">
        <v>19</v>
      </c>
      <c r="D1255" s="3" t="s">
        <v>500</v>
      </c>
      <c r="E1255" s="5">
        <v>3709.75</v>
      </c>
      <c r="F1255" s="6" t="s">
        <v>27</v>
      </c>
      <c r="G1255" s="7">
        <v>12</v>
      </c>
      <c r="H1255" s="8">
        <v>39256</v>
      </c>
    </row>
    <row r="1256" spans="1:8" ht="11.25">
      <c r="A1256" s="11" t="s">
        <v>501</v>
      </c>
      <c r="E1256" s="5">
        <f>SUBTOTAL(9,E1255:E1255)</f>
        <v>3709.75</v>
      </c>
      <c r="F1256" s="6"/>
      <c r="H1256" s="8"/>
    </row>
    <row r="1257" spans="1:8" ht="11.25">
      <c r="A1257" s="4">
        <v>16208</v>
      </c>
      <c r="B1257" s="3" t="s">
        <v>22</v>
      </c>
      <c r="C1257" s="3" t="s">
        <v>54</v>
      </c>
      <c r="D1257" s="3" t="s">
        <v>502</v>
      </c>
      <c r="E1257" s="5">
        <v>612.5</v>
      </c>
      <c r="F1257" s="6" t="s">
        <v>27</v>
      </c>
      <c r="G1257" s="7">
        <v>14</v>
      </c>
      <c r="H1257" s="8">
        <v>39256</v>
      </c>
    </row>
    <row r="1258" spans="1:8" ht="11.25">
      <c r="A1258" s="4">
        <v>16208</v>
      </c>
      <c r="B1258" s="3" t="s">
        <v>22</v>
      </c>
      <c r="C1258" s="3" t="s">
        <v>54</v>
      </c>
      <c r="D1258" s="3" t="s">
        <v>502</v>
      </c>
      <c r="E1258" s="5">
        <v>42</v>
      </c>
      <c r="F1258" s="6"/>
      <c r="H1258" s="8"/>
    </row>
    <row r="1259" spans="1:8" ht="11.25">
      <c r="A1259" s="11" t="s">
        <v>503</v>
      </c>
      <c r="E1259" s="5">
        <f>SUBTOTAL(9,E1257:E1258)</f>
        <v>654.5</v>
      </c>
      <c r="F1259" s="6"/>
      <c r="H1259" s="8"/>
    </row>
    <row r="1260" spans="1:8" ht="11.25">
      <c r="A1260" s="4">
        <v>16234</v>
      </c>
      <c r="B1260" s="3" t="s">
        <v>60</v>
      </c>
      <c r="C1260" s="3" t="s">
        <v>69</v>
      </c>
      <c r="D1260" s="3" t="s">
        <v>504</v>
      </c>
      <c r="E1260" s="5">
        <v>1610.64</v>
      </c>
      <c r="F1260" s="6" t="s">
        <v>33</v>
      </c>
      <c r="G1260" s="7">
        <v>8</v>
      </c>
      <c r="H1260" s="8">
        <v>39620</v>
      </c>
    </row>
    <row r="1261" spans="1:8" ht="11.25">
      <c r="A1261" s="4">
        <v>16234</v>
      </c>
      <c r="B1261" s="3" t="s">
        <v>60</v>
      </c>
      <c r="C1261" s="3" t="s">
        <v>69</v>
      </c>
      <c r="D1261" s="3" t="s">
        <v>504</v>
      </c>
      <c r="E1261" s="5">
        <v>3328</v>
      </c>
      <c r="F1261" s="6"/>
      <c r="H1261" s="8"/>
    </row>
    <row r="1262" spans="1:8" ht="11.25">
      <c r="A1262" s="11" t="s">
        <v>505</v>
      </c>
      <c r="E1262" s="5">
        <f>SUBTOTAL(9,E1260:E1261)</f>
        <v>4938.64</v>
      </c>
      <c r="F1262" s="6"/>
      <c r="H1262" s="8"/>
    </row>
    <row r="1263" spans="1:8" ht="11.25">
      <c r="A1263" s="4">
        <v>16241</v>
      </c>
      <c r="B1263" s="3" t="s">
        <v>12</v>
      </c>
      <c r="C1263" s="3" t="s">
        <v>73</v>
      </c>
      <c r="D1263" s="3" t="s">
        <v>506</v>
      </c>
      <c r="E1263" s="5">
        <v>3008</v>
      </c>
      <c r="F1263" s="6" t="s">
        <v>33</v>
      </c>
      <c r="G1263" s="7">
        <v>8</v>
      </c>
      <c r="H1263" s="8">
        <v>39620</v>
      </c>
    </row>
    <row r="1264" spans="1:8" ht="11.25">
      <c r="A1264" s="4">
        <v>16241</v>
      </c>
      <c r="B1264" s="3" t="s">
        <v>12</v>
      </c>
      <c r="C1264" s="3" t="s">
        <v>73</v>
      </c>
      <c r="D1264" s="3" t="s">
        <v>506</v>
      </c>
      <c r="E1264" s="9">
        <v>1216</v>
      </c>
      <c r="F1264" s="6"/>
      <c r="H1264" s="8"/>
    </row>
    <row r="1265" spans="1:8" ht="11.25">
      <c r="A1265" s="4">
        <v>16241</v>
      </c>
      <c r="B1265" s="3" t="s">
        <v>12</v>
      </c>
      <c r="C1265" s="3" t="s">
        <v>73</v>
      </c>
      <c r="D1265" s="3" t="s">
        <v>506</v>
      </c>
      <c r="E1265" s="9">
        <v>576</v>
      </c>
      <c r="F1265" s="6"/>
      <c r="H1265" s="8"/>
    </row>
    <row r="1266" spans="1:8" ht="11.25">
      <c r="A1266" s="4">
        <v>16241</v>
      </c>
      <c r="B1266" s="3" t="s">
        <v>12</v>
      </c>
      <c r="C1266" s="3" t="s">
        <v>73</v>
      </c>
      <c r="D1266" s="3" t="s">
        <v>506</v>
      </c>
      <c r="E1266" s="9">
        <v>640</v>
      </c>
      <c r="F1266" s="6"/>
      <c r="H1266" s="8"/>
    </row>
    <row r="1267" spans="1:8" ht="11.25">
      <c r="A1267" s="4">
        <v>16241</v>
      </c>
      <c r="B1267" s="3" t="s">
        <v>12</v>
      </c>
      <c r="C1267" s="3" t="s">
        <v>73</v>
      </c>
      <c r="D1267" s="3" t="s">
        <v>506</v>
      </c>
      <c r="E1267" s="9">
        <v>512</v>
      </c>
      <c r="F1267" s="6"/>
      <c r="H1267" s="8"/>
    </row>
    <row r="1268" spans="1:8" ht="11.25">
      <c r="A1268" s="4">
        <v>16241</v>
      </c>
      <c r="B1268" s="3" t="s">
        <v>12</v>
      </c>
      <c r="C1268" s="3" t="s">
        <v>73</v>
      </c>
      <c r="D1268" s="3" t="s">
        <v>506</v>
      </c>
      <c r="E1268" s="9">
        <v>608</v>
      </c>
      <c r="F1268" s="6"/>
      <c r="H1268" s="8"/>
    </row>
    <row r="1269" spans="1:8" ht="11.25">
      <c r="A1269" s="11" t="s">
        <v>507</v>
      </c>
      <c r="E1269" s="9">
        <f>SUBTOTAL(9,E1263:E1268)</f>
        <v>6560</v>
      </c>
      <c r="F1269" s="6"/>
      <c r="H1269" s="8"/>
    </row>
    <row r="1270" spans="1:8" ht="11.25">
      <c r="A1270" s="4">
        <v>16242</v>
      </c>
      <c r="B1270" s="3" t="s">
        <v>69</v>
      </c>
      <c r="C1270" s="3" t="s">
        <v>12</v>
      </c>
      <c r="D1270" s="3" t="s">
        <v>508</v>
      </c>
      <c r="E1270" s="5">
        <v>896</v>
      </c>
      <c r="F1270" s="6" t="s">
        <v>33</v>
      </c>
      <c r="G1270" s="7">
        <v>8</v>
      </c>
      <c r="H1270" s="8">
        <v>39592</v>
      </c>
    </row>
    <row r="1271" spans="1:8" ht="11.25">
      <c r="A1271" s="4">
        <v>16242</v>
      </c>
      <c r="B1271" s="3" t="s">
        <v>69</v>
      </c>
      <c r="C1271" s="3" t="s">
        <v>12</v>
      </c>
      <c r="D1271" s="3" t="s">
        <v>508</v>
      </c>
      <c r="E1271" s="5">
        <v>3760</v>
      </c>
      <c r="F1271" s="6"/>
      <c r="H1271" s="8"/>
    </row>
    <row r="1272" spans="1:8" ht="11.25">
      <c r="A1272" s="11" t="s">
        <v>509</v>
      </c>
      <c r="E1272" s="5">
        <f>SUBTOTAL(9,E1270:E1271)</f>
        <v>4656</v>
      </c>
      <c r="F1272" s="6"/>
      <c r="H1272" s="8"/>
    </row>
    <row r="1273" spans="1:8" ht="11.25">
      <c r="A1273" s="4">
        <v>16243</v>
      </c>
      <c r="B1273" s="3" t="s">
        <v>117</v>
      </c>
      <c r="C1273" s="3" t="s">
        <v>35</v>
      </c>
      <c r="D1273" s="3" t="s">
        <v>510</v>
      </c>
      <c r="E1273" s="5">
        <v>330</v>
      </c>
      <c r="F1273" s="6" t="s">
        <v>33</v>
      </c>
      <c r="G1273" s="7">
        <f>214.5/26</f>
        <v>8.25</v>
      </c>
      <c r="H1273" s="8">
        <v>39606</v>
      </c>
    </row>
    <row r="1274" spans="1:8" ht="11.25">
      <c r="A1274" s="4">
        <v>16243</v>
      </c>
      <c r="B1274" s="3" t="s">
        <v>117</v>
      </c>
      <c r="C1274" s="3" t="s">
        <v>35</v>
      </c>
      <c r="D1274" s="3" t="s">
        <v>510</v>
      </c>
      <c r="E1274" s="5">
        <v>2202.75</v>
      </c>
      <c r="F1274" s="6"/>
      <c r="H1274" s="8"/>
    </row>
    <row r="1275" spans="1:8" ht="11.25">
      <c r="A1275" s="11" t="s">
        <v>511</v>
      </c>
      <c r="E1275" s="5">
        <f>SUBTOTAL(9,E1273:E1274)</f>
        <v>2532.75</v>
      </c>
      <c r="F1275" s="6"/>
      <c r="H1275" s="8"/>
    </row>
    <row r="1276" spans="1:8" ht="11.25">
      <c r="A1276" s="4">
        <v>16244</v>
      </c>
      <c r="B1276" s="3" t="s">
        <v>73</v>
      </c>
      <c r="C1276" s="3" t="s">
        <v>73</v>
      </c>
      <c r="D1276" s="3" t="s">
        <v>512</v>
      </c>
      <c r="E1276" s="5">
        <v>1574.81</v>
      </c>
      <c r="F1276" s="6" t="s">
        <v>33</v>
      </c>
      <c r="G1276" s="7">
        <f>185.9/26</f>
        <v>7.15</v>
      </c>
      <c r="H1276" s="8">
        <v>39263</v>
      </c>
    </row>
    <row r="1277" spans="1:8" ht="11.25">
      <c r="A1277" s="4">
        <v>16244</v>
      </c>
      <c r="B1277" s="3" t="s">
        <v>73</v>
      </c>
      <c r="C1277" s="3" t="s">
        <v>73</v>
      </c>
      <c r="D1277" s="3" t="s">
        <v>512</v>
      </c>
      <c r="E1277" s="5">
        <v>2476.5899999999997</v>
      </c>
      <c r="F1277" s="6"/>
      <c r="H1277" s="8"/>
    </row>
    <row r="1278" spans="1:8" ht="11.25">
      <c r="A1278" s="11" t="s">
        <v>513</v>
      </c>
      <c r="E1278" s="5">
        <f>SUBTOTAL(9,E1276:E1277)</f>
        <v>4051.3999999999996</v>
      </c>
      <c r="F1278" s="6"/>
      <c r="H1278" s="8"/>
    </row>
    <row r="1279" spans="1:8" ht="11.25">
      <c r="A1279" s="4">
        <v>16252</v>
      </c>
      <c r="B1279" s="3" t="s">
        <v>117</v>
      </c>
      <c r="C1279" s="3" t="s">
        <v>69</v>
      </c>
      <c r="D1279" s="3" t="s">
        <v>514</v>
      </c>
      <c r="E1279" s="5">
        <v>320</v>
      </c>
      <c r="F1279" s="6" t="s">
        <v>33</v>
      </c>
      <c r="G1279" s="7">
        <v>8</v>
      </c>
      <c r="H1279" s="8">
        <v>39606</v>
      </c>
    </row>
    <row r="1280" spans="1:8" ht="11.25">
      <c r="A1280" s="4">
        <v>16252</v>
      </c>
      <c r="B1280" s="3" t="s">
        <v>117</v>
      </c>
      <c r="C1280" s="3" t="s">
        <v>69</v>
      </c>
      <c r="D1280" s="3" t="s">
        <v>514</v>
      </c>
      <c r="E1280" s="5">
        <v>1792</v>
      </c>
      <c r="F1280" s="6"/>
      <c r="H1280" s="8"/>
    </row>
    <row r="1281" spans="1:8" ht="11.25">
      <c r="A1281" s="11" t="s">
        <v>515</v>
      </c>
      <c r="E1281" s="5">
        <f>SUBTOTAL(9,E1279:E1280)</f>
        <v>2112</v>
      </c>
      <c r="F1281" s="6"/>
      <c r="H1281" s="8"/>
    </row>
    <row r="1282" spans="1:8" ht="11.25">
      <c r="A1282" s="4">
        <v>16253</v>
      </c>
      <c r="B1282" s="3" t="s">
        <v>36</v>
      </c>
      <c r="C1282" s="3" t="s">
        <v>60</v>
      </c>
      <c r="D1282" s="3" t="s">
        <v>516</v>
      </c>
      <c r="E1282" s="5">
        <v>640</v>
      </c>
      <c r="F1282" s="6" t="s">
        <v>33</v>
      </c>
      <c r="G1282" s="7">
        <v>8</v>
      </c>
      <c r="H1282" s="8">
        <v>39599</v>
      </c>
    </row>
    <row r="1283" spans="1:8" ht="11.25">
      <c r="A1283" s="4">
        <v>16253</v>
      </c>
      <c r="B1283" s="3" t="s">
        <v>36</v>
      </c>
      <c r="C1283" s="3" t="s">
        <v>60</v>
      </c>
      <c r="D1283" s="3" t="s">
        <v>516</v>
      </c>
      <c r="E1283" s="5">
        <v>2688</v>
      </c>
      <c r="F1283" s="6"/>
      <c r="H1283" s="8"/>
    </row>
    <row r="1284" spans="1:8" ht="11.25">
      <c r="A1284" s="11" t="s">
        <v>517</v>
      </c>
      <c r="E1284" s="5">
        <f>SUBTOTAL(9,E1282:E1283)</f>
        <v>3328</v>
      </c>
      <c r="F1284" s="6"/>
      <c r="H1284" s="8"/>
    </row>
    <row r="1285" spans="1:8" ht="11.25">
      <c r="A1285" s="4">
        <v>16273</v>
      </c>
      <c r="B1285" s="3" t="s">
        <v>60</v>
      </c>
      <c r="C1285" s="3" t="s">
        <v>39</v>
      </c>
      <c r="D1285" s="3" t="s">
        <v>518</v>
      </c>
      <c r="E1285" s="5">
        <v>2475</v>
      </c>
      <c r="F1285" s="6" t="s">
        <v>33</v>
      </c>
      <c r="G1285" s="7">
        <v>12</v>
      </c>
      <c r="H1285" s="8">
        <v>39277</v>
      </c>
    </row>
    <row r="1286" spans="1:8" ht="11.25">
      <c r="A1286" s="11" t="s">
        <v>519</v>
      </c>
      <c r="E1286" s="5">
        <f>SUBTOTAL(9,E1285:E1285)</f>
        <v>2475</v>
      </c>
      <c r="F1286" s="6"/>
      <c r="H1286" s="8"/>
    </row>
    <row r="1287" spans="1:8" ht="11.25">
      <c r="A1287" s="4">
        <v>16274</v>
      </c>
      <c r="B1287" s="3" t="s">
        <v>90</v>
      </c>
      <c r="C1287" s="3" t="s">
        <v>39</v>
      </c>
      <c r="D1287" s="3" t="s">
        <v>520</v>
      </c>
      <c r="E1287" s="5">
        <v>2514</v>
      </c>
      <c r="F1287" s="6" t="s">
        <v>33</v>
      </c>
      <c r="G1287" s="7">
        <v>12</v>
      </c>
      <c r="H1287" s="8">
        <v>39277</v>
      </c>
    </row>
    <row r="1288" spans="1:8" ht="11.25">
      <c r="A1288" s="11" t="s">
        <v>521</v>
      </c>
      <c r="E1288" s="5">
        <f>SUBTOTAL(9,E1287:E1287)</f>
        <v>2514</v>
      </c>
      <c r="F1288" s="6"/>
      <c r="H1288" s="8"/>
    </row>
    <row r="1289" spans="1:8" ht="11.25">
      <c r="A1289" s="4">
        <v>16277</v>
      </c>
      <c r="B1289" s="3" t="s">
        <v>12</v>
      </c>
      <c r="C1289" s="3" t="s">
        <v>73</v>
      </c>
      <c r="D1289" s="3" t="s">
        <v>522</v>
      </c>
      <c r="E1289" s="5">
        <v>2700</v>
      </c>
      <c r="F1289" s="6" t="s">
        <v>33</v>
      </c>
      <c r="G1289" s="7">
        <v>8</v>
      </c>
      <c r="H1289" s="8">
        <v>39284</v>
      </c>
    </row>
    <row r="1290" spans="1:8" ht="11.25">
      <c r="A1290" s="4">
        <v>16277</v>
      </c>
      <c r="B1290" s="3" t="s">
        <v>12</v>
      </c>
      <c r="C1290" s="3" t="s">
        <v>73</v>
      </c>
      <c r="D1290" s="3" t="s">
        <v>522</v>
      </c>
      <c r="E1290" s="5">
        <v>3331.83</v>
      </c>
      <c r="F1290" s="6"/>
      <c r="H1290" s="8"/>
    </row>
    <row r="1291" spans="1:8" ht="11.25">
      <c r="A1291" s="4">
        <v>16277</v>
      </c>
      <c r="B1291" s="3" t="s">
        <v>12</v>
      </c>
      <c r="C1291" s="3" t="s">
        <v>73</v>
      </c>
      <c r="D1291" s="3" t="s">
        <v>522</v>
      </c>
      <c r="E1291" s="9">
        <v>373</v>
      </c>
      <c r="F1291" s="6"/>
      <c r="H1291" s="8"/>
    </row>
    <row r="1292" spans="1:8" ht="11.25">
      <c r="A1292" s="4">
        <v>16277</v>
      </c>
      <c r="B1292" s="3" t="s">
        <v>12</v>
      </c>
      <c r="C1292" s="3" t="s">
        <v>73</v>
      </c>
      <c r="D1292" s="3" t="s">
        <v>522</v>
      </c>
      <c r="E1292" s="9">
        <v>258</v>
      </c>
      <c r="F1292" s="6"/>
      <c r="H1292" s="8"/>
    </row>
    <row r="1293" spans="1:8" ht="11.25">
      <c r="A1293" s="4">
        <v>16277</v>
      </c>
      <c r="B1293" s="3" t="s">
        <v>12</v>
      </c>
      <c r="C1293" s="3" t="s">
        <v>73</v>
      </c>
      <c r="D1293" s="3" t="s">
        <v>522</v>
      </c>
      <c r="E1293" s="9">
        <v>302</v>
      </c>
      <c r="F1293" s="6"/>
      <c r="H1293" s="8"/>
    </row>
    <row r="1294" spans="1:8" ht="11.25">
      <c r="A1294" s="4">
        <v>16277</v>
      </c>
      <c r="B1294" s="3" t="s">
        <v>12</v>
      </c>
      <c r="C1294" s="3" t="s">
        <v>73</v>
      </c>
      <c r="D1294" s="3" t="s">
        <v>522</v>
      </c>
      <c r="E1294" s="9">
        <v>240.5</v>
      </c>
      <c r="F1294" s="6"/>
      <c r="H1294" s="8"/>
    </row>
    <row r="1295" spans="1:8" ht="11.25">
      <c r="A1295" s="11" t="s">
        <v>523</v>
      </c>
      <c r="E1295" s="9">
        <f>SUBTOTAL(9,E1289:E1294)</f>
        <v>7205.33</v>
      </c>
      <c r="F1295" s="6"/>
      <c r="H1295" s="8"/>
    </row>
    <row r="1296" spans="1:8" ht="11.25">
      <c r="A1296" s="4">
        <v>16278</v>
      </c>
      <c r="B1296" s="3" t="s">
        <v>12</v>
      </c>
      <c r="C1296" s="3" t="s">
        <v>19</v>
      </c>
      <c r="D1296" s="3" t="s">
        <v>172</v>
      </c>
      <c r="E1296" s="5">
        <v>3410.59</v>
      </c>
      <c r="F1296" s="6" t="s">
        <v>10</v>
      </c>
      <c r="G1296" s="7">
        <f>185.9/26</f>
        <v>7.15</v>
      </c>
      <c r="H1296" s="8">
        <v>39284</v>
      </c>
    </row>
    <row r="1297" spans="1:8" ht="11.25">
      <c r="A1297" s="4">
        <v>16278</v>
      </c>
      <c r="B1297" s="3" t="s">
        <v>12</v>
      </c>
      <c r="C1297" s="3" t="s">
        <v>19</v>
      </c>
      <c r="D1297" s="3" t="s">
        <v>172</v>
      </c>
      <c r="E1297" s="5">
        <v>1801.81</v>
      </c>
      <c r="F1297" s="6"/>
      <c r="H1297" s="8"/>
    </row>
    <row r="1298" spans="1:8" ht="11.25">
      <c r="A1298" s="4">
        <v>16278</v>
      </c>
      <c r="B1298" s="3" t="s">
        <v>12</v>
      </c>
      <c r="C1298" s="3" t="s">
        <v>19</v>
      </c>
      <c r="D1298" s="3" t="s">
        <v>172</v>
      </c>
      <c r="E1298" s="9">
        <v>175.18</v>
      </c>
      <c r="F1298" s="6"/>
      <c r="H1298" s="8"/>
    </row>
    <row r="1299" spans="1:8" ht="11.25">
      <c r="A1299" s="4">
        <v>16278</v>
      </c>
      <c r="B1299" s="3" t="s">
        <v>12</v>
      </c>
      <c r="C1299" s="3" t="s">
        <v>19</v>
      </c>
      <c r="D1299" s="3" t="s">
        <v>172</v>
      </c>
      <c r="E1299" s="9">
        <v>143</v>
      </c>
      <c r="F1299" s="6"/>
      <c r="H1299" s="8"/>
    </row>
    <row r="1300" spans="1:8" ht="11.25">
      <c r="A1300" s="4">
        <v>16278</v>
      </c>
      <c r="B1300" s="3" t="s">
        <v>12</v>
      </c>
      <c r="C1300" s="3" t="s">
        <v>19</v>
      </c>
      <c r="D1300" s="3" t="s">
        <v>172</v>
      </c>
      <c r="E1300" s="9">
        <v>210.93</v>
      </c>
      <c r="F1300" s="6"/>
      <c r="H1300" s="8"/>
    </row>
    <row r="1301" spans="1:8" ht="11.25">
      <c r="A1301" s="4">
        <v>16278</v>
      </c>
      <c r="B1301" s="3" t="s">
        <v>12</v>
      </c>
      <c r="C1301" s="3" t="s">
        <v>19</v>
      </c>
      <c r="D1301" s="3" t="s">
        <v>172</v>
      </c>
      <c r="E1301" s="9">
        <v>243.1</v>
      </c>
      <c r="F1301" s="6"/>
      <c r="H1301" s="8"/>
    </row>
    <row r="1302" spans="1:8" ht="11.25">
      <c r="A1302" s="4">
        <v>16278</v>
      </c>
      <c r="B1302" s="3" t="s">
        <v>12</v>
      </c>
      <c r="C1302" s="3" t="s">
        <v>19</v>
      </c>
      <c r="D1302" s="3" t="s">
        <v>172</v>
      </c>
      <c r="E1302" s="9">
        <v>185.9</v>
      </c>
      <c r="F1302" s="6"/>
      <c r="H1302" s="8"/>
    </row>
    <row r="1303" spans="1:8" ht="11.25">
      <c r="A1303" s="11" t="s">
        <v>524</v>
      </c>
      <c r="E1303" s="9">
        <f>SUBTOTAL(9,E1296:E1302)</f>
        <v>6170.51</v>
      </c>
      <c r="F1303" s="6"/>
      <c r="H1303" s="8"/>
    </row>
    <row r="1304" spans="1:8" ht="11.25">
      <c r="A1304" s="4">
        <v>16292</v>
      </c>
      <c r="B1304" s="3" t="s">
        <v>12</v>
      </c>
      <c r="C1304" s="3" t="s">
        <v>97</v>
      </c>
      <c r="D1304" s="3" t="s">
        <v>126</v>
      </c>
      <c r="E1304" s="5">
        <v>1115.4</v>
      </c>
      <c r="F1304" s="6" t="s">
        <v>10</v>
      </c>
      <c r="G1304" s="7">
        <f>185.9/26</f>
        <v>7.15</v>
      </c>
      <c r="H1304" s="8">
        <v>39291</v>
      </c>
    </row>
    <row r="1305" spans="1:8" ht="11.25">
      <c r="A1305" s="4">
        <v>16292</v>
      </c>
      <c r="B1305" s="3" t="s">
        <v>12</v>
      </c>
      <c r="C1305" s="3" t="s">
        <v>97</v>
      </c>
      <c r="D1305" s="3" t="s">
        <v>126</v>
      </c>
      <c r="E1305" s="5">
        <v>1161.88</v>
      </c>
      <c r="F1305" s="6"/>
      <c r="H1305" s="8"/>
    </row>
    <row r="1306" spans="1:8" ht="11.25">
      <c r="A1306" s="4">
        <v>16292</v>
      </c>
      <c r="B1306" s="3" t="s">
        <v>12</v>
      </c>
      <c r="C1306" s="3" t="s">
        <v>97</v>
      </c>
      <c r="D1306" s="3" t="s">
        <v>126</v>
      </c>
      <c r="E1306" s="9">
        <v>85.8</v>
      </c>
      <c r="F1306" s="6"/>
      <c r="H1306" s="8"/>
    </row>
    <row r="1307" spans="1:8" ht="11.25">
      <c r="A1307" s="4">
        <v>16292</v>
      </c>
      <c r="B1307" s="3" t="s">
        <v>12</v>
      </c>
      <c r="C1307" s="3" t="s">
        <v>97</v>
      </c>
      <c r="D1307" s="3" t="s">
        <v>126</v>
      </c>
      <c r="E1307" s="9">
        <v>157.3</v>
      </c>
      <c r="F1307" s="6"/>
      <c r="H1307" s="8"/>
    </row>
    <row r="1308" spans="1:8" ht="11.25">
      <c r="A1308" s="4">
        <v>16292</v>
      </c>
      <c r="B1308" s="3" t="s">
        <v>12</v>
      </c>
      <c r="C1308" s="3" t="s">
        <v>97</v>
      </c>
      <c r="D1308" s="3" t="s">
        <v>126</v>
      </c>
      <c r="E1308" s="9">
        <v>107.25</v>
      </c>
      <c r="F1308" s="6"/>
      <c r="H1308" s="8"/>
    </row>
    <row r="1309" spans="1:8" ht="11.25">
      <c r="A1309" s="4">
        <v>16292</v>
      </c>
      <c r="B1309" s="3" t="s">
        <v>12</v>
      </c>
      <c r="C1309" s="3" t="s">
        <v>97</v>
      </c>
      <c r="D1309" s="3" t="s">
        <v>126</v>
      </c>
      <c r="E1309" s="9">
        <v>96.53</v>
      </c>
      <c r="F1309" s="6"/>
      <c r="H1309" s="8"/>
    </row>
    <row r="1310" spans="1:8" ht="11.25">
      <c r="A1310" s="4">
        <v>16292</v>
      </c>
      <c r="B1310" s="3" t="s">
        <v>12</v>
      </c>
      <c r="C1310" s="3" t="s">
        <v>97</v>
      </c>
      <c r="D1310" s="3" t="s">
        <v>126</v>
      </c>
      <c r="E1310" s="9">
        <v>53.63</v>
      </c>
      <c r="F1310" s="6"/>
      <c r="H1310" s="8"/>
    </row>
    <row r="1311" spans="1:8" ht="11.25">
      <c r="A1311" s="11" t="s">
        <v>525</v>
      </c>
      <c r="E1311" s="9">
        <f>SUBTOTAL(9,E1304:E1310)</f>
        <v>2777.790000000001</v>
      </c>
      <c r="F1311" s="6"/>
      <c r="H1311" s="8"/>
    </row>
    <row r="1312" spans="1:8" ht="11.25">
      <c r="A1312" s="4">
        <v>16294</v>
      </c>
      <c r="B1312" s="3" t="s">
        <v>36</v>
      </c>
      <c r="C1312" s="3" t="s">
        <v>69</v>
      </c>
      <c r="D1312" s="3" t="s">
        <v>526</v>
      </c>
      <c r="E1312" s="5">
        <v>6154.14</v>
      </c>
      <c r="F1312" s="6" t="s">
        <v>27</v>
      </c>
      <c r="G1312" s="7">
        <v>8.5</v>
      </c>
      <c r="H1312" s="8">
        <v>39319</v>
      </c>
    </row>
    <row r="1313" spans="1:8" ht="11.25">
      <c r="A1313" s="4">
        <v>16294</v>
      </c>
      <c r="B1313" s="3" t="s">
        <v>36</v>
      </c>
      <c r="C1313" s="3" t="s">
        <v>69</v>
      </c>
      <c r="D1313" s="3" t="s">
        <v>526</v>
      </c>
      <c r="E1313" s="5">
        <v>4701.26</v>
      </c>
      <c r="F1313" s="6"/>
      <c r="H1313" s="8"/>
    </row>
    <row r="1314" spans="1:8" ht="11.25">
      <c r="A1314" s="4">
        <v>16294</v>
      </c>
      <c r="B1314" s="3" t="s">
        <v>36</v>
      </c>
      <c r="C1314" s="3" t="s">
        <v>69</v>
      </c>
      <c r="D1314" s="3" t="s">
        <v>526</v>
      </c>
      <c r="E1314" s="9">
        <v>602.88</v>
      </c>
      <c r="F1314" s="6"/>
      <c r="H1314" s="8"/>
    </row>
    <row r="1315" spans="1:8" ht="11.25">
      <c r="A1315" s="4">
        <v>16294</v>
      </c>
      <c r="B1315" s="3" t="s">
        <v>36</v>
      </c>
      <c r="C1315" s="3" t="s">
        <v>69</v>
      </c>
      <c r="D1315" s="3" t="s">
        <v>526</v>
      </c>
      <c r="E1315" s="9">
        <v>686.25</v>
      </c>
      <c r="F1315" s="6"/>
      <c r="H1315" s="8"/>
    </row>
    <row r="1316" spans="1:8" ht="11.25">
      <c r="A1316" s="4">
        <v>16294</v>
      </c>
      <c r="B1316" s="3" t="s">
        <v>36</v>
      </c>
      <c r="C1316" s="3" t="s">
        <v>69</v>
      </c>
      <c r="D1316" s="3" t="s">
        <v>526</v>
      </c>
      <c r="E1316" s="9">
        <v>671.38</v>
      </c>
      <c r="F1316" s="6"/>
      <c r="H1316" s="8"/>
    </row>
    <row r="1317" spans="1:8" ht="11.25">
      <c r="A1317" s="4">
        <v>16294</v>
      </c>
      <c r="B1317" s="3" t="s">
        <v>36</v>
      </c>
      <c r="C1317" s="3" t="s">
        <v>69</v>
      </c>
      <c r="D1317" s="3" t="s">
        <v>526</v>
      </c>
      <c r="E1317" s="9">
        <v>625.75</v>
      </c>
      <c r="F1317" s="6"/>
      <c r="H1317" s="8"/>
    </row>
    <row r="1318" spans="1:8" ht="11.25">
      <c r="A1318" s="4">
        <v>16294</v>
      </c>
      <c r="B1318" s="3" t="s">
        <v>36</v>
      </c>
      <c r="C1318" s="3" t="s">
        <v>69</v>
      </c>
      <c r="D1318" s="3" t="s">
        <v>526</v>
      </c>
      <c r="E1318" s="9">
        <v>524.5</v>
      </c>
      <c r="F1318" s="6"/>
      <c r="H1318" s="8"/>
    </row>
    <row r="1319" spans="1:8" ht="11.25">
      <c r="A1319" s="11" t="s">
        <v>527</v>
      </c>
      <c r="E1319" s="9">
        <f>SUBTOTAL(9,E1312:E1318)</f>
        <v>13966.16</v>
      </c>
      <c r="F1319" s="6"/>
      <c r="H1319" s="8"/>
    </row>
    <row r="1320" spans="1:8" ht="11.25">
      <c r="A1320" s="4">
        <v>16295</v>
      </c>
      <c r="B1320" s="3" t="s">
        <v>12</v>
      </c>
      <c r="C1320" s="3" t="s">
        <v>69</v>
      </c>
      <c r="D1320" s="3" t="s">
        <v>528</v>
      </c>
      <c r="E1320" s="5">
        <v>677.47</v>
      </c>
      <c r="F1320" s="6" t="s">
        <v>33</v>
      </c>
      <c r="G1320" s="7">
        <f>185.9/26</f>
        <v>7.15</v>
      </c>
      <c r="H1320" s="8">
        <v>39592</v>
      </c>
    </row>
    <row r="1321" spans="1:8" ht="11.25">
      <c r="A1321" s="11" t="s">
        <v>529</v>
      </c>
      <c r="E1321" s="5">
        <f>SUBTOTAL(9,E1320:E1320)</f>
        <v>677.47</v>
      </c>
      <c r="F1321" s="6"/>
      <c r="H1321" s="8"/>
    </row>
    <row r="1322" spans="1:8" ht="11.25">
      <c r="A1322" s="4">
        <v>16296</v>
      </c>
      <c r="B1322" s="3" t="s">
        <v>148</v>
      </c>
      <c r="C1322" s="3" t="s">
        <v>39</v>
      </c>
      <c r="D1322" s="3" t="s">
        <v>530</v>
      </c>
      <c r="E1322" s="5">
        <v>1818</v>
      </c>
      <c r="F1322" s="6" t="s">
        <v>33</v>
      </c>
      <c r="G1322" s="7">
        <v>9</v>
      </c>
      <c r="H1322" s="8">
        <v>39529</v>
      </c>
    </row>
    <row r="1323" spans="1:8" ht="11.25">
      <c r="A1323" s="4">
        <v>16296</v>
      </c>
      <c r="B1323" s="3" t="s">
        <v>148</v>
      </c>
      <c r="C1323" s="3" t="s">
        <v>39</v>
      </c>
      <c r="D1323" s="3" t="s">
        <v>530</v>
      </c>
      <c r="E1323" s="5">
        <v>1993.5</v>
      </c>
      <c r="F1323" s="6"/>
      <c r="H1323" s="8"/>
    </row>
    <row r="1324" spans="1:8" ht="11.25">
      <c r="A1324" s="4">
        <v>16296</v>
      </c>
      <c r="B1324" s="3" t="s">
        <v>148</v>
      </c>
      <c r="C1324" s="3" t="s">
        <v>39</v>
      </c>
      <c r="D1324" s="3" t="s">
        <v>530</v>
      </c>
      <c r="E1324" s="9">
        <v>162</v>
      </c>
      <c r="F1324" s="6"/>
      <c r="H1324" s="8"/>
    </row>
    <row r="1325" spans="1:8" ht="11.25">
      <c r="A1325" s="4">
        <v>16296</v>
      </c>
      <c r="B1325" s="3" t="s">
        <v>148</v>
      </c>
      <c r="C1325" s="3" t="s">
        <v>39</v>
      </c>
      <c r="D1325" s="3" t="s">
        <v>530</v>
      </c>
      <c r="E1325" s="9">
        <v>207</v>
      </c>
      <c r="F1325" s="6"/>
      <c r="H1325" s="8"/>
    </row>
    <row r="1326" spans="1:8" ht="11.25">
      <c r="A1326" s="11" t="s">
        <v>531</v>
      </c>
      <c r="E1326" s="9">
        <f>SUBTOTAL(9,E1322:E1325)</f>
        <v>4180.5</v>
      </c>
      <c r="F1326" s="6"/>
      <c r="H1326" s="8"/>
    </row>
    <row r="1327" spans="1:8" ht="11.25">
      <c r="A1327" s="4">
        <v>16297</v>
      </c>
      <c r="B1327" s="3" t="s">
        <v>7</v>
      </c>
      <c r="C1327" s="3" t="s">
        <v>8</v>
      </c>
      <c r="D1327" s="3" t="s">
        <v>532</v>
      </c>
      <c r="E1327" s="5">
        <v>250</v>
      </c>
      <c r="F1327" s="6" t="s">
        <v>33</v>
      </c>
      <c r="G1327" s="7">
        <v>8</v>
      </c>
      <c r="H1327" s="8">
        <v>39242</v>
      </c>
    </row>
    <row r="1328" spans="1:8" ht="11.25">
      <c r="A1328" s="4">
        <v>16297</v>
      </c>
      <c r="B1328" s="3" t="s">
        <v>7</v>
      </c>
      <c r="C1328" s="3" t="s">
        <v>8</v>
      </c>
      <c r="D1328" s="3" t="s">
        <v>532</v>
      </c>
      <c r="E1328" s="5">
        <v>1612</v>
      </c>
      <c r="F1328" s="6"/>
      <c r="H1328" s="8"/>
    </row>
    <row r="1329" spans="1:8" ht="11.25">
      <c r="A1329" s="4">
        <v>16297</v>
      </c>
      <c r="B1329" s="3" t="s">
        <v>7</v>
      </c>
      <c r="C1329" s="3" t="s">
        <v>8</v>
      </c>
      <c r="D1329" s="3" t="s">
        <v>532</v>
      </c>
      <c r="E1329" s="9">
        <v>40</v>
      </c>
      <c r="F1329" s="6"/>
      <c r="H1329" s="8"/>
    </row>
    <row r="1330" spans="1:8" ht="11.25">
      <c r="A1330" s="11" t="s">
        <v>533</v>
      </c>
      <c r="E1330" s="9">
        <f>SUBTOTAL(9,E1327:E1329)</f>
        <v>1902</v>
      </c>
      <c r="F1330" s="6"/>
      <c r="H1330" s="8"/>
    </row>
    <row r="1331" spans="1:8" ht="11.25">
      <c r="A1331" s="4">
        <v>16308</v>
      </c>
      <c r="B1331" s="3" t="s">
        <v>36</v>
      </c>
      <c r="C1331" s="3" t="s">
        <v>19</v>
      </c>
      <c r="D1331" s="3" t="s">
        <v>534</v>
      </c>
      <c r="E1331" s="5">
        <v>3804</v>
      </c>
      <c r="F1331" s="6" t="s">
        <v>33</v>
      </c>
      <c r="G1331" s="7">
        <v>8</v>
      </c>
      <c r="H1331" s="8">
        <v>39361</v>
      </c>
    </row>
    <row r="1332" spans="1:8" ht="11.25">
      <c r="A1332" s="4">
        <v>16308</v>
      </c>
      <c r="B1332" s="3" t="s">
        <v>36</v>
      </c>
      <c r="C1332" s="3" t="s">
        <v>19</v>
      </c>
      <c r="D1332" s="3" t="s">
        <v>534</v>
      </c>
      <c r="E1332" s="5">
        <v>3478</v>
      </c>
      <c r="F1332" s="6"/>
      <c r="H1332" s="8"/>
    </row>
    <row r="1333" spans="1:8" ht="11.25">
      <c r="A1333" s="4">
        <v>16308</v>
      </c>
      <c r="B1333" s="3" t="s">
        <v>36</v>
      </c>
      <c r="C1333" s="3" t="s">
        <v>19</v>
      </c>
      <c r="D1333" s="3" t="s">
        <v>534</v>
      </c>
      <c r="E1333" s="9">
        <v>334</v>
      </c>
      <c r="F1333" s="6"/>
      <c r="H1333" s="8"/>
    </row>
    <row r="1334" spans="1:8" ht="11.25">
      <c r="A1334" s="4">
        <v>16308</v>
      </c>
      <c r="B1334" s="3" t="s">
        <v>36</v>
      </c>
      <c r="C1334" s="3" t="s">
        <v>19</v>
      </c>
      <c r="D1334" s="3" t="s">
        <v>534</v>
      </c>
      <c r="E1334" s="9">
        <v>498</v>
      </c>
      <c r="F1334" s="6"/>
      <c r="H1334" s="8"/>
    </row>
    <row r="1335" spans="1:8" ht="11.25">
      <c r="A1335" s="4">
        <v>16308</v>
      </c>
      <c r="B1335" s="3" t="s">
        <v>36</v>
      </c>
      <c r="C1335" s="3" t="s">
        <v>19</v>
      </c>
      <c r="D1335" s="3" t="s">
        <v>534</v>
      </c>
      <c r="E1335" s="9">
        <v>438</v>
      </c>
      <c r="F1335" s="6"/>
      <c r="H1335" s="8"/>
    </row>
    <row r="1336" spans="1:8" ht="11.25">
      <c r="A1336" s="4">
        <v>16308</v>
      </c>
      <c r="B1336" s="3" t="s">
        <v>36</v>
      </c>
      <c r="C1336" s="3" t="s">
        <v>19</v>
      </c>
      <c r="D1336" s="3" t="s">
        <v>534</v>
      </c>
      <c r="E1336" s="9">
        <v>512</v>
      </c>
      <c r="F1336" s="6"/>
      <c r="H1336" s="8"/>
    </row>
    <row r="1337" spans="1:8" ht="11.25">
      <c r="A1337" s="4">
        <v>16308</v>
      </c>
      <c r="B1337" s="3" t="s">
        <v>36</v>
      </c>
      <c r="C1337" s="3" t="s">
        <v>19</v>
      </c>
      <c r="D1337" s="3" t="s">
        <v>534</v>
      </c>
      <c r="E1337" s="9">
        <v>360</v>
      </c>
      <c r="F1337" s="6"/>
      <c r="H1337" s="8"/>
    </row>
    <row r="1338" spans="1:8" ht="11.25">
      <c r="A1338" s="11" t="s">
        <v>535</v>
      </c>
      <c r="E1338" s="9">
        <f>SUBTOTAL(9,E1331:E1337)</f>
        <v>9424</v>
      </c>
      <c r="F1338" s="6"/>
      <c r="H1338" s="8"/>
    </row>
    <row r="1339" spans="1:8" ht="11.25">
      <c r="A1339" s="4">
        <v>16309</v>
      </c>
      <c r="B1339" s="3" t="s">
        <v>8</v>
      </c>
      <c r="C1339" s="3" t="s">
        <v>19</v>
      </c>
      <c r="D1339" s="3" t="s">
        <v>536</v>
      </c>
      <c r="E1339" s="5">
        <v>1097.53</v>
      </c>
      <c r="F1339" s="6" t="s">
        <v>33</v>
      </c>
      <c r="G1339" s="7">
        <f>185.9/26</f>
        <v>7.15</v>
      </c>
      <c r="H1339" s="8">
        <v>39361</v>
      </c>
    </row>
    <row r="1340" spans="1:8" ht="11.25">
      <c r="A1340" s="4">
        <v>16309</v>
      </c>
      <c r="B1340" s="3" t="s">
        <v>8</v>
      </c>
      <c r="C1340" s="3" t="s">
        <v>19</v>
      </c>
      <c r="D1340" s="3" t="s">
        <v>536</v>
      </c>
      <c r="E1340" s="5">
        <v>1226.24</v>
      </c>
      <c r="F1340" s="6"/>
      <c r="H1340" s="8"/>
    </row>
    <row r="1341" spans="1:8" ht="11.25">
      <c r="A1341" s="4">
        <v>16309</v>
      </c>
      <c r="B1341" s="3" t="s">
        <v>8</v>
      </c>
      <c r="C1341" s="3" t="s">
        <v>19</v>
      </c>
      <c r="D1341" s="3" t="s">
        <v>536</v>
      </c>
      <c r="E1341" s="9">
        <v>150.15</v>
      </c>
      <c r="F1341" s="6"/>
      <c r="H1341" s="8"/>
    </row>
    <row r="1342" spans="1:8" ht="11.25">
      <c r="A1342" s="4">
        <v>16309</v>
      </c>
      <c r="B1342" s="3" t="s">
        <v>8</v>
      </c>
      <c r="C1342" s="3" t="s">
        <v>19</v>
      </c>
      <c r="D1342" s="3" t="s">
        <v>536</v>
      </c>
      <c r="E1342" s="9">
        <v>164.45</v>
      </c>
      <c r="F1342" s="6"/>
      <c r="H1342" s="8"/>
    </row>
    <row r="1343" spans="1:8" ht="11.25">
      <c r="A1343" s="4">
        <v>16309</v>
      </c>
      <c r="B1343" s="3" t="s">
        <v>8</v>
      </c>
      <c r="C1343" s="3" t="s">
        <v>19</v>
      </c>
      <c r="D1343" s="3" t="s">
        <v>536</v>
      </c>
      <c r="E1343" s="9">
        <v>150.15</v>
      </c>
      <c r="F1343" s="6"/>
      <c r="H1343" s="8"/>
    </row>
    <row r="1344" spans="1:8" ht="11.25">
      <c r="A1344" s="4">
        <v>16309</v>
      </c>
      <c r="B1344" s="3" t="s">
        <v>8</v>
      </c>
      <c r="C1344" s="3" t="s">
        <v>19</v>
      </c>
      <c r="D1344" s="3" t="s">
        <v>536</v>
      </c>
      <c r="E1344" s="9">
        <v>135.85</v>
      </c>
      <c r="F1344" s="6"/>
      <c r="H1344" s="8"/>
    </row>
    <row r="1345" spans="1:8" ht="11.25">
      <c r="A1345" s="11" t="s">
        <v>537</v>
      </c>
      <c r="E1345" s="9">
        <f>SUBTOTAL(9,E1339:E1344)</f>
        <v>2924.37</v>
      </c>
      <c r="F1345" s="6"/>
      <c r="H1345" s="8"/>
    </row>
    <row r="1346" spans="1:8" ht="11.25">
      <c r="A1346" s="4">
        <v>16313</v>
      </c>
      <c r="B1346" s="3" t="s">
        <v>254</v>
      </c>
      <c r="C1346" s="3" t="s">
        <v>18</v>
      </c>
      <c r="D1346" s="3" t="s">
        <v>538</v>
      </c>
      <c r="E1346" s="5">
        <v>1601.27</v>
      </c>
      <c r="F1346" s="6" t="s">
        <v>33</v>
      </c>
      <c r="G1346" s="7">
        <v>7.5</v>
      </c>
      <c r="H1346" s="8">
        <v>39753</v>
      </c>
    </row>
    <row r="1347" spans="1:8" ht="11.25">
      <c r="A1347" s="4">
        <v>16313</v>
      </c>
      <c r="B1347" s="3" t="s">
        <v>254</v>
      </c>
      <c r="C1347" s="3" t="s">
        <v>18</v>
      </c>
      <c r="D1347" s="3" t="s">
        <v>538</v>
      </c>
      <c r="E1347" s="9">
        <v>406.88</v>
      </c>
      <c r="F1347" s="6"/>
      <c r="H1347" s="8"/>
    </row>
    <row r="1348" spans="1:8" ht="11.25">
      <c r="A1348" s="11" t="s">
        <v>539</v>
      </c>
      <c r="E1348" s="9">
        <f>SUBTOTAL(9,E1346:E1347)</f>
        <v>2008.15</v>
      </c>
      <c r="F1348" s="6"/>
      <c r="H1348" s="8"/>
    </row>
    <row r="1349" spans="1:8" ht="11.25">
      <c r="A1349" s="4">
        <v>16315</v>
      </c>
      <c r="B1349" s="3" t="s">
        <v>90</v>
      </c>
      <c r="C1349" s="3" t="s">
        <v>60</v>
      </c>
      <c r="D1349" s="3" t="s">
        <v>540</v>
      </c>
      <c r="E1349" s="5">
        <v>2602.51</v>
      </c>
      <c r="F1349" s="6" t="s">
        <v>33</v>
      </c>
      <c r="G1349" s="7">
        <v>7.5</v>
      </c>
      <c r="H1349" s="8">
        <v>39753</v>
      </c>
    </row>
    <row r="1350" spans="1:8" ht="11.25">
      <c r="A1350" s="4">
        <v>16315</v>
      </c>
      <c r="B1350" s="3" t="s">
        <v>90</v>
      </c>
      <c r="C1350" s="3" t="s">
        <v>60</v>
      </c>
      <c r="D1350" s="3" t="s">
        <v>540</v>
      </c>
      <c r="E1350" s="9">
        <v>181.88</v>
      </c>
      <c r="F1350" s="6"/>
      <c r="H1350" s="8"/>
    </row>
    <row r="1351" spans="1:8" ht="11.25">
      <c r="A1351" s="11" t="s">
        <v>541</v>
      </c>
      <c r="E1351" s="9">
        <f>SUBTOTAL(9,E1349:E1350)</f>
        <v>2784.3900000000003</v>
      </c>
      <c r="F1351" s="6"/>
      <c r="H1351" s="8"/>
    </row>
    <row r="1352" spans="1:8" ht="11.25">
      <c r="A1352" s="4">
        <v>16322</v>
      </c>
      <c r="B1352" s="3" t="s">
        <v>25</v>
      </c>
      <c r="C1352" s="3" t="s">
        <v>19</v>
      </c>
      <c r="D1352" s="3" t="s">
        <v>542</v>
      </c>
      <c r="E1352" s="5">
        <v>1378.14</v>
      </c>
      <c r="F1352" s="6" t="s">
        <v>33</v>
      </c>
      <c r="G1352" s="7">
        <v>7.5</v>
      </c>
      <c r="H1352" s="8">
        <v>39753</v>
      </c>
    </row>
    <row r="1353" spans="1:8" ht="11.25">
      <c r="A1353" s="4">
        <v>16322</v>
      </c>
      <c r="B1353" s="3" t="s">
        <v>25</v>
      </c>
      <c r="C1353" s="3" t="s">
        <v>19</v>
      </c>
      <c r="D1353" s="3" t="s">
        <v>542</v>
      </c>
      <c r="E1353" s="9">
        <v>313.13</v>
      </c>
      <c r="F1353" s="6"/>
      <c r="H1353" s="8"/>
    </row>
    <row r="1354" spans="1:8" ht="11.25">
      <c r="A1354" s="11" t="s">
        <v>543</v>
      </c>
      <c r="E1354" s="9">
        <f>SUBTOTAL(9,E1352:E1353)</f>
        <v>1691.27</v>
      </c>
      <c r="F1354" s="6"/>
      <c r="H1354" s="8"/>
    </row>
    <row r="1355" spans="1:8" ht="11.25">
      <c r="A1355" s="4">
        <v>16323</v>
      </c>
      <c r="B1355" s="3" t="s">
        <v>39</v>
      </c>
      <c r="C1355" s="3" t="s">
        <v>12</v>
      </c>
      <c r="D1355" s="3" t="s">
        <v>544</v>
      </c>
      <c r="E1355" s="5">
        <v>855.01</v>
      </c>
      <c r="F1355" s="6" t="s">
        <v>33</v>
      </c>
      <c r="G1355" s="7">
        <v>7.5</v>
      </c>
      <c r="H1355" s="8">
        <v>39368</v>
      </c>
    </row>
    <row r="1356" spans="1:8" ht="11.25">
      <c r="A1356" s="11" t="s">
        <v>545</v>
      </c>
      <c r="E1356" s="5">
        <f>SUBTOTAL(9,E1355:E1355)</f>
        <v>855.01</v>
      </c>
      <c r="F1356" s="6"/>
      <c r="H1356" s="8"/>
    </row>
    <row r="1357" spans="1:8" ht="11.25">
      <c r="A1357" s="4">
        <v>16324</v>
      </c>
      <c r="B1357" s="3" t="s">
        <v>13</v>
      </c>
      <c r="C1357" s="3" t="s">
        <v>13</v>
      </c>
      <c r="D1357" s="3" t="s">
        <v>544</v>
      </c>
      <c r="E1357" s="5">
        <v>1061.26</v>
      </c>
      <c r="F1357" s="6" t="s">
        <v>33</v>
      </c>
      <c r="G1357" s="7">
        <v>7.5</v>
      </c>
      <c r="H1357" s="8">
        <v>39774</v>
      </c>
    </row>
    <row r="1358" spans="1:8" ht="11.25">
      <c r="A1358" s="4">
        <v>16324</v>
      </c>
      <c r="B1358" s="3" t="s">
        <v>13</v>
      </c>
      <c r="C1358" s="3" t="s">
        <v>13</v>
      </c>
      <c r="D1358" s="3" t="s">
        <v>544</v>
      </c>
      <c r="E1358" s="9">
        <v>75</v>
      </c>
      <c r="F1358" s="6"/>
      <c r="H1358" s="8"/>
    </row>
    <row r="1359" spans="1:8" ht="11.25">
      <c r="A1359" s="11" t="s">
        <v>546</v>
      </c>
      <c r="E1359" s="9">
        <f>SUBTOTAL(9,E1357:E1358)</f>
        <v>1136.26</v>
      </c>
      <c r="F1359" s="6"/>
      <c r="H1359" s="8"/>
    </row>
    <row r="1360" spans="1:8" ht="11.25">
      <c r="A1360" s="4">
        <v>16345</v>
      </c>
      <c r="B1360" s="3" t="s">
        <v>12</v>
      </c>
      <c r="C1360" s="3" t="s">
        <v>69</v>
      </c>
      <c r="D1360" s="3" t="s">
        <v>547</v>
      </c>
      <c r="E1360" s="5">
        <v>773.99</v>
      </c>
      <c r="F1360" s="6" t="s">
        <v>33</v>
      </c>
      <c r="G1360" s="7">
        <f>185.9/26</f>
        <v>7.15</v>
      </c>
      <c r="H1360" s="8">
        <v>39375</v>
      </c>
    </row>
    <row r="1361" spans="1:8" ht="11.25">
      <c r="A1361" s="11" t="s">
        <v>548</v>
      </c>
      <c r="E1361" s="5">
        <f>SUBTOTAL(9,E1360:E1360)</f>
        <v>773.99</v>
      </c>
      <c r="F1361" s="6"/>
      <c r="H1361" s="8"/>
    </row>
    <row r="1362" spans="1:8" ht="11.25">
      <c r="A1362" s="4">
        <v>16346</v>
      </c>
      <c r="B1362" s="3" t="s">
        <v>35</v>
      </c>
      <c r="C1362" s="3" t="s">
        <v>25</v>
      </c>
      <c r="D1362" s="3" t="s">
        <v>549</v>
      </c>
      <c r="E1362" s="5">
        <v>1730.31</v>
      </c>
      <c r="F1362" s="6" t="s">
        <v>33</v>
      </c>
      <c r="G1362" s="7">
        <f>185.9/26</f>
        <v>7.15</v>
      </c>
      <c r="H1362" s="8">
        <v>39375</v>
      </c>
    </row>
    <row r="1363" spans="1:8" ht="11.25">
      <c r="A1363" s="11" t="s">
        <v>550</v>
      </c>
      <c r="E1363" s="5">
        <f>SUBTOTAL(9,E1362:E1362)</f>
        <v>1730.31</v>
      </c>
      <c r="F1363" s="6"/>
      <c r="H1363" s="8"/>
    </row>
    <row r="1364" spans="1:8" ht="11.25">
      <c r="A1364" s="4">
        <v>16347</v>
      </c>
      <c r="B1364" s="3" t="s">
        <v>12</v>
      </c>
      <c r="D1364" s="3" t="s">
        <v>551</v>
      </c>
      <c r="E1364" s="5">
        <v>990.02</v>
      </c>
      <c r="F1364" s="6" t="s">
        <v>33</v>
      </c>
      <c r="G1364" s="7">
        <v>7.5</v>
      </c>
      <c r="H1364" s="8">
        <v>39375</v>
      </c>
    </row>
    <row r="1365" spans="1:8" ht="11.25">
      <c r="A1365" s="11" t="s">
        <v>552</v>
      </c>
      <c r="E1365" s="5">
        <f>SUBTOTAL(9,E1364:E1364)</f>
        <v>990.02</v>
      </c>
      <c r="F1365" s="6"/>
      <c r="H1365" s="8"/>
    </row>
    <row r="1366" spans="1:8" ht="11.25">
      <c r="A1366" s="4">
        <v>16360</v>
      </c>
      <c r="B1366" s="3" t="s">
        <v>13</v>
      </c>
      <c r="C1366" s="3" t="s">
        <v>12</v>
      </c>
      <c r="D1366" s="3" t="s">
        <v>553</v>
      </c>
      <c r="E1366" s="5">
        <v>1391.26</v>
      </c>
      <c r="F1366" s="6" t="s">
        <v>33</v>
      </c>
      <c r="G1366" s="7">
        <v>7.5</v>
      </c>
      <c r="H1366" s="8">
        <v>39410</v>
      </c>
    </row>
    <row r="1367" spans="1:8" ht="11.25">
      <c r="A1367" s="4">
        <v>16360</v>
      </c>
      <c r="B1367" s="3" t="s">
        <v>13</v>
      </c>
      <c r="C1367" s="3" t="s">
        <v>12</v>
      </c>
      <c r="D1367" s="3" t="s">
        <v>553</v>
      </c>
      <c r="E1367" s="5">
        <v>341.26</v>
      </c>
      <c r="F1367" s="6"/>
      <c r="H1367" s="8"/>
    </row>
    <row r="1368" spans="1:8" ht="11.25">
      <c r="A1368" s="4">
        <v>16360</v>
      </c>
      <c r="B1368" s="3" t="s">
        <v>13</v>
      </c>
      <c r="C1368" s="3" t="s">
        <v>12</v>
      </c>
      <c r="D1368" s="3" t="s">
        <v>553</v>
      </c>
      <c r="E1368" s="9">
        <v>101.25</v>
      </c>
      <c r="F1368" s="6"/>
      <c r="H1368" s="8"/>
    </row>
    <row r="1369" spans="1:8" ht="11.25">
      <c r="A1369" s="4">
        <v>16360</v>
      </c>
      <c r="B1369" s="3" t="s">
        <v>13</v>
      </c>
      <c r="C1369" s="3" t="s">
        <v>12</v>
      </c>
      <c r="D1369" s="3" t="s">
        <v>553</v>
      </c>
      <c r="E1369" s="9">
        <v>285</v>
      </c>
      <c r="F1369" s="6"/>
      <c r="H1369" s="8"/>
    </row>
    <row r="1370" spans="1:8" ht="11.25">
      <c r="A1370" s="11" t="s">
        <v>554</v>
      </c>
      <c r="E1370" s="9">
        <f>SUBTOTAL(9,E1366:E1369)</f>
        <v>2118.77</v>
      </c>
      <c r="F1370" s="6"/>
      <c r="H1370" s="8"/>
    </row>
    <row r="1371" spans="1:8" ht="11.25">
      <c r="A1371" s="4">
        <v>16368</v>
      </c>
      <c r="B1371" s="3" t="s">
        <v>39</v>
      </c>
      <c r="C1371" s="3" t="s">
        <v>19</v>
      </c>
      <c r="D1371" s="3" t="s">
        <v>236</v>
      </c>
      <c r="E1371" s="5">
        <v>12258.04</v>
      </c>
      <c r="F1371" s="6" t="s">
        <v>33</v>
      </c>
      <c r="G1371" s="7">
        <v>13.5</v>
      </c>
      <c r="H1371" s="8">
        <v>39431</v>
      </c>
    </row>
    <row r="1372" spans="1:8" ht="11.25">
      <c r="A1372" s="4">
        <v>16368</v>
      </c>
      <c r="B1372" s="3" t="s">
        <v>39</v>
      </c>
      <c r="C1372" s="3" t="s">
        <v>19</v>
      </c>
      <c r="D1372" s="3" t="s">
        <v>236</v>
      </c>
      <c r="E1372" s="5">
        <v>6537.39</v>
      </c>
      <c r="F1372" s="6"/>
      <c r="H1372" s="8"/>
    </row>
    <row r="1373" spans="1:8" ht="11.25">
      <c r="A1373" s="4">
        <v>16368</v>
      </c>
      <c r="B1373" s="3" t="s">
        <v>39</v>
      </c>
      <c r="C1373" s="3" t="s">
        <v>19</v>
      </c>
      <c r="D1373" s="3" t="s">
        <v>236</v>
      </c>
      <c r="E1373" s="9">
        <v>1076.63</v>
      </c>
      <c r="F1373" s="6"/>
      <c r="H1373" s="8"/>
    </row>
    <row r="1374" spans="1:8" ht="11.25">
      <c r="A1374" s="4">
        <v>16368</v>
      </c>
      <c r="B1374" s="3" t="s">
        <v>39</v>
      </c>
      <c r="C1374" s="3" t="s">
        <v>19</v>
      </c>
      <c r="D1374" s="3" t="s">
        <v>236</v>
      </c>
      <c r="E1374" s="9">
        <v>1066.5</v>
      </c>
      <c r="F1374" s="6"/>
      <c r="H1374" s="8"/>
    </row>
    <row r="1375" spans="1:8" ht="11.25">
      <c r="A1375" s="4">
        <v>16368</v>
      </c>
      <c r="B1375" s="3" t="s">
        <v>39</v>
      </c>
      <c r="C1375" s="3" t="s">
        <v>19</v>
      </c>
      <c r="D1375" s="3" t="s">
        <v>236</v>
      </c>
      <c r="E1375" s="9">
        <v>843.75</v>
      </c>
      <c r="F1375" s="6"/>
      <c r="H1375" s="8"/>
    </row>
    <row r="1376" spans="1:8" ht="11.25">
      <c r="A1376" s="4">
        <v>16368</v>
      </c>
      <c r="B1376" s="3" t="s">
        <v>39</v>
      </c>
      <c r="C1376" s="3" t="s">
        <v>19</v>
      </c>
      <c r="D1376" s="3" t="s">
        <v>236</v>
      </c>
      <c r="E1376" s="9">
        <v>1073.25</v>
      </c>
      <c r="F1376" s="6"/>
      <c r="H1376" s="8"/>
    </row>
    <row r="1377" spans="1:8" ht="11.25">
      <c r="A1377" s="4">
        <v>16368</v>
      </c>
      <c r="B1377" s="3" t="s">
        <v>39</v>
      </c>
      <c r="C1377" s="3" t="s">
        <v>19</v>
      </c>
      <c r="D1377" s="3" t="s">
        <v>236</v>
      </c>
      <c r="E1377" s="9">
        <v>867.38</v>
      </c>
      <c r="F1377" s="6"/>
      <c r="H1377" s="8"/>
    </row>
    <row r="1378" spans="1:8" ht="11.25">
      <c r="A1378" s="11" t="s">
        <v>555</v>
      </c>
      <c r="E1378" s="9">
        <f>SUBTOTAL(9,E1371:E1377)</f>
        <v>23722.940000000002</v>
      </c>
      <c r="F1378" s="6"/>
      <c r="H1378" s="8"/>
    </row>
    <row r="1379" spans="1:8" ht="11.25">
      <c r="A1379" s="4">
        <v>16369</v>
      </c>
      <c r="B1379" s="3" t="s">
        <v>69</v>
      </c>
      <c r="C1379" s="3" t="s">
        <v>90</v>
      </c>
      <c r="D1379" s="3" t="s">
        <v>556</v>
      </c>
      <c r="E1379" s="5">
        <v>931.89</v>
      </c>
      <c r="F1379" s="6" t="s">
        <v>33</v>
      </c>
      <c r="G1379" s="7">
        <v>7.5</v>
      </c>
      <c r="H1379" s="8">
        <v>39431</v>
      </c>
    </row>
    <row r="1380" spans="1:8" ht="11.25">
      <c r="A1380" s="11" t="s">
        <v>557</v>
      </c>
      <c r="E1380" s="5">
        <f>SUBTOTAL(9,E1379:E1379)</f>
        <v>931.89</v>
      </c>
      <c r="F1380" s="6"/>
      <c r="H1380" s="8"/>
    </row>
    <row r="1381" spans="1:8" ht="11.25">
      <c r="A1381" s="4">
        <v>16389</v>
      </c>
      <c r="B1381" s="3" t="s">
        <v>69</v>
      </c>
      <c r="C1381" s="3" t="s">
        <v>12</v>
      </c>
      <c r="D1381" s="3" t="s">
        <v>558</v>
      </c>
      <c r="E1381" s="5">
        <v>948.75</v>
      </c>
      <c r="F1381" s="6" t="s">
        <v>33</v>
      </c>
      <c r="G1381" s="7">
        <v>7.5</v>
      </c>
      <c r="H1381" s="8">
        <v>39459</v>
      </c>
    </row>
    <row r="1382" spans="1:8" ht="11.25">
      <c r="A1382" s="11" t="s">
        <v>559</v>
      </c>
      <c r="E1382" s="5">
        <f>SUBTOTAL(9,E1381:E1381)</f>
        <v>948.75</v>
      </c>
      <c r="F1382" s="6"/>
      <c r="H1382" s="8"/>
    </row>
    <row r="1383" spans="1:8" ht="11.25">
      <c r="A1383" s="4">
        <v>16392</v>
      </c>
      <c r="B1383" s="3" t="s">
        <v>12</v>
      </c>
      <c r="C1383" s="3" t="s">
        <v>18</v>
      </c>
      <c r="D1383" s="3" t="s">
        <v>560</v>
      </c>
      <c r="E1383" s="5">
        <v>4355.76</v>
      </c>
      <c r="F1383" s="6" t="s">
        <v>561</v>
      </c>
      <c r="G1383" s="7">
        <v>37750</v>
      </c>
      <c r="H1383" s="8">
        <v>39459</v>
      </c>
    </row>
    <row r="1384" spans="1:8" ht="11.25">
      <c r="A1384" s="4">
        <v>16392</v>
      </c>
      <c r="B1384" s="3" t="s">
        <v>12</v>
      </c>
      <c r="C1384" s="3" t="s">
        <v>18</v>
      </c>
      <c r="D1384" s="3" t="s">
        <v>560</v>
      </c>
      <c r="E1384" s="9">
        <v>1451.92</v>
      </c>
      <c r="F1384" s="6"/>
      <c r="H1384" s="8"/>
    </row>
    <row r="1385" spans="1:8" ht="11.25">
      <c r="A1385" s="4">
        <v>16392</v>
      </c>
      <c r="B1385" s="3" t="s">
        <v>12</v>
      </c>
      <c r="C1385" s="3" t="s">
        <v>18</v>
      </c>
      <c r="D1385" s="3" t="s">
        <v>560</v>
      </c>
      <c r="E1385" s="9">
        <v>1451.92</v>
      </c>
      <c r="F1385" s="6"/>
      <c r="H1385" s="8"/>
    </row>
    <row r="1386" spans="1:8" ht="11.25">
      <c r="A1386" s="4">
        <v>16392</v>
      </c>
      <c r="B1386" s="3" t="s">
        <v>12</v>
      </c>
      <c r="C1386" s="3" t="s">
        <v>18</v>
      </c>
      <c r="D1386" s="3" t="s">
        <v>560</v>
      </c>
      <c r="E1386" s="9">
        <v>1451.92</v>
      </c>
      <c r="F1386" s="6"/>
      <c r="H1386" s="8"/>
    </row>
    <row r="1387" spans="1:8" ht="11.25">
      <c r="A1387" s="4">
        <v>16392</v>
      </c>
      <c r="B1387" s="3" t="s">
        <v>12</v>
      </c>
      <c r="C1387" s="3" t="s">
        <v>18</v>
      </c>
      <c r="D1387" s="3" t="s">
        <v>560</v>
      </c>
      <c r="E1387" s="9">
        <v>1451.92</v>
      </c>
      <c r="F1387" s="6"/>
      <c r="H1387" s="8"/>
    </row>
    <row r="1388" spans="1:8" ht="11.25">
      <c r="A1388" s="4">
        <v>16392</v>
      </c>
      <c r="B1388" s="3" t="s">
        <v>12</v>
      </c>
      <c r="C1388" s="3" t="s">
        <v>18</v>
      </c>
      <c r="D1388" s="3" t="s">
        <v>560</v>
      </c>
      <c r="E1388" s="9">
        <v>1451.92</v>
      </c>
      <c r="F1388" s="6"/>
      <c r="H1388" s="8"/>
    </row>
    <row r="1389" spans="1:8" ht="11.25">
      <c r="A1389" s="11" t="s">
        <v>562</v>
      </c>
      <c r="E1389" s="9">
        <f>SUBTOTAL(9,E1383:E1388)</f>
        <v>11615.36</v>
      </c>
      <c r="F1389" s="6"/>
      <c r="H1389" s="8"/>
    </row>
    <row r="1390" spans="1:8" ht="11.25">
      <c r="A1390" s="4">
        <v>16450</v>
      </c>
      <c r="B1390" s="3" t="s">
        <v>7</v>
      </c>
      <c r="C1390" s="3" t="s">
        <v>39</v>
      </c>
      <c r="D1390" s="3" t="s">
        <v>563</v>
      </c>
      <c r="E1390" s="5">
        <v>2926</v>
      </c>
      <c r="F1390" s="6" t="s">
        <v>33</v>
      </c>
      <c r="G1390" s="7">
        <v>8</v>
      </c>
      <c r="H1390" s="8">
        <v>39522</v>
      </c>
    </row>
    <row r="1391" spans="1:8" ht="11.25">
      <c r="A1391" s="4">
        <v>16450</v>
      </c>
      <c r="B1391" s="3" t="s">
        <v>7</v>
      </c>
      <c r="C1391" s="3" t="s">
        <v>39</v>
      </c>
      <c r="D1391" s="3" t="s">
        <v>563</v>
      </c>
      <c r="E1391" s="5">
        <v>2420</v>
      </c>
      <c r="F1391" s="6"/>
      <c r="H1391" s="8"/>
    </row>
    <row r="1392" spans="1:8" ht="11.25">
      <c r="A1392" s="4">
        <v>16450</v>
      </c>
      <c r="B1392" s="3" t="s">
        <v>7</v>
      </c>
      <c r="C1392" s="3" t="s">
        <v>39</v>
      </c>
      <c r="D1392" s="3" t="s">
        <v>563</v>
      </c>
      <c r="E1392" s="9">
        <v>464</v>
      </c>
      <c r="F1392" s="6"/>
      <c r="H1392" s="8"/>
    </row>
    <row r="1393" spans="1:8" ht="11.25">
      <c r="A1393" s="4">
        <v>16450</v>
      </c>
      <c r="B1393" s="3" t="s">
        <v>7</v>
      </c>
      <c r="C1393" s="3" t="s">
        <v>39</v>
      </c>
      <c r="D1393" s="3" t="s">
        <v>563</v>
      </c>
      <c r="E1393" s="9">
        <v>480</v>
      </c>
      <c r="F1393" s="6"/>
      <c r="H1393" s="8"/>
    </row>
    <row r="1394" spans="1:8" ht="11.25">
      <c r="A1394" s="4">
        <v>16450</v>
      </c>
      <c r="B1394" s="3" t="s">
        <v>7</v>
      </c>
      <c r="C1394" s="3" t="s">
        <v>39</v>
      </c>
      <c r="D1394" s="3" t="s">
        <v>563</v>
      </c>
      <c r="E1394" s="9">
        <v>468</v>
      </c>
      <c r="F1394" s="6"/>
      <c r="H1394" s="8"/>
    </row>
    <row r="1395" spans="1:8" ht="11.25">
      <c r="A1395" s="4">
        <v>16450</v>
      </c>
      <c r="B1395" s="3" t="s">
        <v>7</v>
      </c>
      <c r="C1395" s="3" t="s">
        <v>39</v>
      </c>
      <c r="D1395" s="3" t="s">
        <v>563</v>
      </c>
      <c r="E1395" s="9">
        <v>448</v>
      </c>
      <c r="F1395" s="6"/>
      <c r="H1395" s="8"/>
    </row>
    <row r="1396" spans="1:8" ht="11.25">
      <c r="A1396" s="4">
        <v>16450</v>
      </c>
      <c r="B1396" s="3" t="s">
        <v>7</v>
      </c>
      <c r="C1396" s="3" t="s">
        <v>39</v>
      </c>
      <c r="D1396" s="3" t="s">
        <v>563</v>
      </c>
      <c r="E1396" s="9">
        <v>356</v>
      </c>
      <c r="F1396" s="6"/>
      <c r="H1396" s="8"/>
    </row>
    <row r="1397" spans="1:8" ht="11.25">
      <c r="A1397" s="11" t="s">
        <v>564</v>
      </c>
      <c r="E1397" s="9">
        <f>SUBTOTAL(9,E1390:E1396)</f>
        <v>7562</v>
      </c>
      <c r="F1397" s="6"/>
      <c r="H1397" s="8"/>
    </row>
    <row r="1398" spans="1:8" ht="11.25">
      <c r="A1398" s="4">
        <v>16458</v>
      </c>
      <c r="B1398" s="3" t="s">
        <v>90</v>
      </c>
      <c r="C1398" s="3" t="s">
        <v>54</v>
      </c>
      <c r="D1398" s="3" t="s">
        <v>565</v>
      </c>
      <c r="E1398" s="5">
        <v>1752.5</v>
      </c>
      <c r="F1398" s="6" t="s">
        <v>27</v>
      </c>
      <c r="G1398" s="7">
        <v>10</v>
      </c>
      <c r="H1398" s="8">
        <v>39529</v>
      </c>
    </row>
    <row r="1399" spans="1:8" ht="11.25">
      <c r="A1399" s="11" t="s">
        <v>566</v>
      </c>
      <c r="E1399" s="5">
        <f>SUBTOTAL(9,E1398:E1398)</f>
        <v>1752.5</v>
      </c>
      <c r="F1399" s="6"/>
      <c r="H1399" s="8"/>
    </row>
    <row r="1400" spans="1:8" ht="11.25">
      <c r="A1400" s="4">
        <v>16459</v>
      </c>
      <c r="B1400" s="3" t="s">
        <v>54</v>
      </c>
      <c r="C1400" s="3" t="s">
        <v>18</v>
      </c>
      <c r="D1400" s="3" t="s">
        <v>567</v>
      </c>
      <c r="E1400" s="5">
        <v>1467</v>
      </c>
      <c r="F1400" s="6" t="s">
        <v>27</v>
      </c>
      <c r="G1400" s="7">
        <v>9</v>
      </c>
      <c r="H1400" s="8">
        <v>39529</v>
      </c>
    </row>
    <row r="1401" spans="1:8" ht="11.25">
      <c r="A1401" s="4">
        <v>16459</v>
      </c>
      <c r="B1401" s="3" t="s">
        <v>54</v>
      </c>
      <c r="C1401" s="3" t="s">
        <v>18</v>
      </c>
      <c r="D1401" s="3" t="s">
        <v>567</v>
      </c>
      <c r="E1401" s="5">
        <v>2962.13</v>
      </c>
      <c r="F1401" s="6"/>
      <c r="H1401" s="8"/>
    </row>
    <row r="1402" spans="1:8" ht="11.25">
      <c r="A1402" s="11" t="s">
        <v>568</v>
      </c>
      <c r="E1402" s="5">
        <f>SUBTOTAL(9,E1400:E1401)</f>
        <v>4429.13</v>
      </c>
      <c r="F1402" s="6"/>
      <c r="H1402" s="8"/>
    </row>
    <row r="1403" spans="1:8" ht="11.25">
      <c r="A1403" s="4">
        <v>16460</v>
      </c>
      <c r="B1403" s="3" t="s">
        <v>12</v>
      </c>
      <c r="C1403" s="3" t="s">
        <v>54</v>
      </c>
      <c r="D1403" s="3" t="s">
        <v>569</v>
      </c>
      <c r="E1403" s="5">
        <v>1172.6</v>
      </c>
      <c r="F1403" s="6" t="s">
        <v>10</v>
      </c>
      <c r="G1403" s="7">
        <f>185.9/26</f>
        <v>7.15</v>
      </c>
      <c r="H1403" s="8">
        <v>39536</v>
      </c>
    </row>
    <row r="1404" spans="1:8" ht="11.25">
      <c r="A1404" s="4">
        <v>16460</v>
      </c>
      <c r="B1404" s="3" t="s">
        <v>12</v>
      </c>
      <c r="C1404" s="3" t="s">
        <v>54</v>
      </c>
      <c r="D1404" s="3" t="s">
        <v>569</v>
      </c>
      <c r="E1404" s="5">
        <v>1855.44</v>
      </c>
      <c r="F1404" s="6"/>
      <c r="H1404" s="8"/>
    </row>
    <row r="1405" spans="1:8" ht="11.25">
      <c r="A1405" s="4">
        <v>16460</v>
      </c>
      <c r="B1405" s="3" t="s">
        <v>12</v>
      </c>
      <c r="C1405" s="3" t="s">
        <v>54</v>
      </c>
      <c r="D1405" s="3" t="s">
        <v>569</v>
      </c>
      <c r="E1405" s="9">
        <v>282.43</v>
      </c>
      <c r="F1405" s="6"/>
      <c r="H1405" s="8"/>
    </row>
    <row r="1406" spans="1:8" ht="11.25">
      <c r="A1406" s="4">
        <v>16460</v>
      </c>
      <c r="B1406" s="3" t="s">
        <v>12</v>
      </c>
      <c r="C1406" s="3" t="s">
        <v>54</v>
      </c>
      <c r="D1406" s="3" t="s">
        <v>569</v>
      </c>
      <c r="E1406" s="9">
        <v>228.8</v>
      </c>
      <c r="F1406" s="6"/>
      <c r="H1406" s="8"/>
    </row>
    <row r="1407" spans="1:8" ht="11.25">
      <c r="A1407" s="4">
        <v>16460</v>
      </c>
      <c r="B1407" s="3" t="s">
        <v>12</v>
      </c>
      <c r="C1407" s="3" t="s">
        <v>54</v>
      </c>
      <c r="D1407" s="3" t="s">
        <v>569</v>
      </c>
      <c r="E1407" s="9">
        <v>210.93</v>
      </c>
      <c r="F1407" s="6"/>
      <c r="H1407" s="8"/>
    </row>
    <row r="1408" spans="1:8" ht="11.25">
      <c r="A1408" s="4">
        <v>16460</v>
      </c>
      <c r="B1408" s="3" t="s">
        <v>12</v>
      </c>
      <c r="C1408" s="3" t="s">
        <v>54</v>
      </c>
      <c r="D1408" s="3" t="s">
        <v>569</v>
      </c>
      <c r="E1408" s="9">
        <v>225.23</v>
      </c>
      <c r="F1408" s="6"/>
      <c r="H1408" s="8"/>
    </row>
    <row r="1409" spans="1:8" ht="11.25">
      <c r="A1409" s="4">
        <v>16460</v>
      </c>
      <c r="B1409" s="3" t="s">
        <v>12</v>
      </c>
      <c r="C1409" s="3" t="s">
        <v>54</v>
      </c>
      <c r="D1409" s="3" t="s">
        <v>569</v>
      </c>
      <c r="E1409" s="9">
        <v>139.43</v>
      </c>
      <c r="F1409" s="6"/>
      <c r="H1409" s="8"/>
    </row>
    <row r="1410" spans="1:8" ht="11.25">
      <c r="A1410" s="11" t="s">
        <v>570</v>
      </c>
      <c r="E1410" s="9">
        <f>SUBTOTAL(9,E1403:E1409)</f>
        <v>4114.86</v>
      </c>
      <c r="F1410" s="6"/>
      <c r="H1410" s="8"/>
    </row>
    <row r="1411" spans="1:8" ht="11.25">
      <c r="A1411" s="4">
        <v>16461</v>
      </c>
      <c r="B1411" s="3" t="s">
        <v>54</v>
      </c>
      <c r="C1411" s="3" t="s">
        <v>60</v>
      </c>
      <c r="D1411" s="3" t="s">
        <v>571</v>
      </c>
      <c r="E1411" s="5">
        <v>554.13</v>
      </c>
      <c r="F1411" s="6" t="s">
        <v>10</v>
      </c>
      <c r="G1411" s="7">
        <f>185.9/26</f>
        <v>7.15</v>
      </c>
      <c r="H1411" s="8">
        <v>39536</v>
      </c>
    </row>
    <row r="1412" spans="1:8" ht="11.25">
      <c r="A1412" s="4">
        <v>16461</v>
      </c>
      <c r="B1412" s="3" t="s">
        <v>54</v>
      </c>
      <c r="C1412" s="3" t="s">
        <v>60</v>
      </c>
      <c r="D1412" s="3" t="s">
        <v>571</v>
      </c>
      <c r="E1412" s="5">
        <v>597.03</v>
      </c>
      <c r="F1412" s="6"/>
      <c r="H1412" s="8"/>
    </row>
    <row r="1413" spans="1:8" ht="11.25">
      <c r="A1413" s="4">
        <v>16461</v>
      </c>
      <c r="B1413" s="3" t="s">
        <v>54</v>
      </c>
      <c r="C1413" s="3" t="s">
        <v>60</v>
      </c>
      <c r="D1413" s="3" t="s">
        <v>571</v>
      </c>
      <c r="E1413" s="9">
        <v>85.8</v>
      </c>
      <c r="F1413" s="6"/>
      <c r="H1413" s="8"/>
    </row>
    <row r="1414" spans="1:8" ht="11.25">
      <c r="A1414" s="4">
        <v>16461</v>
      </c>
      <c r="B1414" s="3" t="s">
        <v>54</v>
      </c>
      <c r="C1414" s="3" t="s">
        <v>60</v>
      </c>
      <c r="D1414" s="3" t="s">
        <v>571</v>
      </c>
      <c r="E1414" s="9">
        <v>35.75</v>
      </c>
      <c r="F1414" s="6"/>
      <c r="H1414" s="8"/>
    </row>
    <row r="1415" spans="1:8" ht="11.25">
      <c r="A1415" s="4">
        <v>16461</v>
      </c>
      <c r="B1415" s="3" t="s">
        <v>54</v>
      </c>
      <c r="C1415" s="3" t="s">
        <v>60</v>
      </c>
      <c r="D1415" s="3" t="s">
        <v>571</v>
      </c>
      <c r="E1415" s="9">
        <v>143</v>
      </c>
      <c r="F1415" s="6"/>
      <c r="H1415" s="8"/>
    </row>
    <row r="1416" spans="1:8" ht="11.25">
      <c r="A1416" s="4">
        <v>16461</v>
      </c>
      <c r="B1416" s="3" t="s">
        <v>54</v>
      </c>
      <c r="C1416" s="3" t="s">
        <v>60</v>
      </c>
      <c r="D1416" s="3" t="s">
        <v>571</v>
      </c>
      <c r="E1416" s="9">
        <v>35.75</v>
      </c>
      <c r="F1416" s="6"/>
      <c r="H1416" s="8"/>
    </row>
    <row r="1417" spans="1:8" ht="11.25">
      <c r="A1417" s="4">
        <v>16461</v>
      </c>
      <c r="B1417" s="3" t="s">
        <v>54</v>
      </c>
      <c r="C1417" s="3" t="s">
        <v>60</v>
      </c>
      <c r="D1417" s="3" t="s">
        <v>571</v>
      </c>
      <c r="E1417" s="9">
        <v>96.53</v>
      </c>
      <c r="F1417" s="6"/>
      <c r="H1417" s="8"/>
    </row>
    <row r="1418" spans="1:8" ht="11.25">
      <c r="A1418" s="11" t="s">
        <v>572</v>
      </c>
      <c r="E1418" s="9">
        <f>SUBTOTAL(9,E1411:E1417)</f>
        <v>1547.9899999999998</v>
      </c>
      <c r="F1418" s="6"/>
      <c r="H1418" s="8"/>
    </row>
    <row r="1419" spans="1:8" ht="11.25">
      <c r="A1419" s="4">
        <v>16462</v>
      </c>
      <c r="B1419" s="3" t="s">
        <v>12</v>
      </c>
      <c r="C1419" s="3" t="s">
        <v>39</v>
      </c>
      <c r="D1419" s="3" t="s">
        <v>573</v>
      </c>
      <c r="E1419" s="5">
        <v>1247.69</v>
      </c>
      <c r="F1419" s="6" t="s">
        <v>10</v>
      </c>
      <c r="G1419" s="7">
        <f>185.9/26</f>
        <v>7.15</v>
      </c>
      <c r="H1419" s="8">
        <v>39536</v>
      </c>
    </row>
    <row r="1420" spans="1:8" ht="11.25">
      <c r="A1420" s="4">
        <v>16462</v>
      </c>
      <c r="B1420" s="3" t="s">
        <v>12</v>
      </c>
      <c r="C1420" s="3" t="s">
        <v>39</v>
      </c>
      <c r="D1420" s="3" t="s">
        <v>573</v>
      </c>
      <c r="E1420" s="5">
        <v>1526.53</v>
      </c>
      <c r="F1420" s="6"/>
      <c r="H1420" s="8"/>
    </row>
    <row r="1421" spans="1:8" ht="11.25">
      <c r="A1421" s="4">
        <v>16462</v>
      </c>
      <c r="B1421" s="3" t="s">
        <v>12</v>
      </c>
      <c r="C1421" s="3" t="s">
        <v>39</v>
      </c>
      <c r="D1421" s="3" t="s">
        <v>573</v>
      </c>
      <c r="E1421" s="9">
        <v>214.5</v>
      </c>
      <c r="F1421" s="6"/>
      <c r="H1421" s="8"/>
    </row>
    <row r="1422" spans="1:8" ht="11.25">
      <c r="A1422" s="4">
        <v>16462</v>
      </c>
      <c r="B1422" s="3" t="s">
        <v>12</v>
      </c>
      <c r="C1422" s="3" t="s">
        <v>39</v>
      </c>
      <c r="D1422" s="3" t="s">
        <v>573</v>
      </c>
      <c r="E1422" s="9">
        <v>157.3</v>
      </c>
      <c r="F1422" s="6"/>
      <c r="H1422" s="8"/>
    </row>
    <row r="1423" spans="1:8" ht="11.25">
      <c r="A1423" s="4">
        <v>16462</v>
      </c>
      <c r="B1423" s="3" t="s">
        <v>12</v>
      </c>
      <c r="C1423" s="3" t="s">
        <v>39</v>
      </c>
      <c r="D1423" s="3" t="s">
        <v>573</v>
      </c>
      <c r="E1423" s="9">
        <v>107.25</v>
      </c>
      <c r="F1423" s="6"/>
      <c r="H1423" s="8"/>
    </row>
    <row r="1424" spans="1:8" ht="11.25">
      <c r="A1424" s="4">
        <v>16462</v>
      </c>
      <c r="B1424" s="3" t="s">
        <v>12</v>
      </c>
      <c r="C1424" s="3" t="s">
        <v>39</v>
      </c>
      <c r="D1424" s="3" t="s">
        <v>573</v>
      </c>
      <c r="E1424" s="9">
        <v>71.5</v>
      </c>
      <c r="F1424" s="6"/>
      <c r="H1424" s="8"/>
    </row>
    <row r="1425" spans="1:8" ht="11.25">
      <c r="A1425" s="4">
        <v>16462</v>
      </c>
      <c r="B1425" s="3" t="s">
        <v>12</v>
      </c>
      <c r="C1425" s="3" t="s">
        <v>39</v>
      </c>
      <c r="D1425" s="3" t="s">
        <v>573</v>
      </c>
      <c r="E1425" s="9">
        <v>64.35</v>
      </c>
      <c r="F1425" s="6"/>
      <c r="H1425" s="8"/>
    </row>
    <row r="1426" spans="1:8" ht="11.25">
      <c r="A1426" s="11" t="s">
        <v>574</v>
      </c>
      <c r="E1426" s="9">
        <f>SUBTOTAL(9,E1419:E1425)</f>
        <v>3389.1200000000003</v>
      </c>
      <c r="F1426" s="6"/>
      <c r="H1426" s="8"/>
    </row>
    <row r="1427" spans="1:8" ht="11.25">
      <c r="A1427" s="4">
        <v>16477</v>
      </c>
      <c r="B1427" s="3" t="s">
        <v>36</v>
      </c>
      <c r="C1427" s="3" t="s">
        <v>39</v>
      </c>
      <c r="D1427" s="3" t="s">
        <v>575</v>
      </c>
      <c r="E1427" s="5">
        <v>1208.35</v>
      </c>
      <c r="F1427" s="6" t="s">
        <v>33</v>
      </c>
      <c r="G1427" s="7">
        <f>185.9/26</f>
        <v>7.15</v>
      </c>
      <c r="H1427" s="8">
        <v>39557</v>
      </c>
    </row>
    <row r="1428" spans="1:8" ht="11.25">
      <c r="A1428" s="4">
        <v>16477</v>
      </c>
      <c r="B1428" s="3" t="s">
        <v>36</v>
      </c>
      <c r="C1428" s="3" t="s">
        <v>39</v>
      </c>
      <c r="D1428" s="3" t="s">
        <v>575</v>
      </c>
      <c r="E1428" s="5">
        <v>2155.74</v>
      </c>
      <c r="F1428" s="6"/>
      <c r="H1428" s="8"/>
    </row>
    <row r="1429" spans="1:8" ht="11.25">
      <c r="A1429" s="4">
        <v>16477</v>
      </c>
      <c r="B1429" s="3" t="s">
        <v>36</v>
      </c>
      <c r="C1429" s="3" t="s">
        <v>39</v>
      </c>
      <c r="D1429" s="3" t="s">
        <v>575</v>
      </c>
      <c r="E1429" s="9">
        <v>178.75</v>
      </c>
      <c r="F1429" s="6"/>
      <c r="H1429" s="8"/>
    </row>
    <row r="1430" spans="1:8" ht="11.25">
      <c r="A1430" s="4">
        <v>16477</v>
      </c>
      <c r="B1430" s="3" t="s">
        <v>36</v>
      </c>
      <c r="C1430" s="3" t="s">
        <v>39</v>
      </c>
      <c r="D1430" s="3" t="s">
        <v>575</v>
      </c>
      <c r="E1430" s="9">
        <v>221.65</v>
      </c>
      <c r="F1430" s="6"/>
      <c r="H1430" s="8"/>
    </row>
    <row r="1431" spans="1:8" ht="11.25">
      <c r="A1431" s="4">
        <v>16477</v>
      </c>
      <c r="B1431" s="3" t="s">
        <v>36</v>
      </c>
      <c r="C1431" s="3" t="s">
        <v>39</v>
      </c>
      <c r="D1431" s="3" t="s">
        <v>575</v>
      </c>
      <c r="E1431" s="9">
        <v>235.95</v>
      </c>
      <c r="F1431" s="6"/>
      <c r="H1431" s="8"/>
    </row>
    <row r="1432" spans="1:8" ht="11.25">
      <c r="A1432" s="4">
        <v>16477</v>
      </c>
      <c r="B1432" s="3" t="s">
        <v>36</v>
      </c>
      <c r="C1432" s="3" t="s">
        <v>39</v>
      </c>
      <c r="D1432" s="3" t="s">
        <v>575</v>
      </c>
      <c r="E1432" s="9">
        <v>139.43</v>
      </c>
      <c r="F1432" s="6"/>
      <c r="H1432" s="8"/>
    </row>
    <row r="1433" spans="1:8" ht="11.25">
      <c r="A1433" s="11" t="s">
        <v>576</v>
      </c>
      <c r="E1433" s="9">
        <f>SUBTOTAL(9,E1427:E1432)</f>
        <v>4139.87</v>
      </c>
      <c r="F1433" s="6"/>
      <c r="H1433" s="8"/>
    </row>
    <row r="1434" spans="1:8" ht="11.25">
      <c r="A1434" s="4">
        <v>16478</v>
      </c>
      <c r="B1434" s="3" t="s">
        <v>60</v>
      </c>
      <c r="C1434" s="3" t="s">
        <v>19</v>
      </c>
      <c r="D1434" s="3" t="s">
        <v>577</v>
      </c>
      <c r="E1434" s="5">
        <v>1115.4</v>
      </c>
      <c r="F1434" s="6" t="s">
        <v>33</v>
      </c>
      <c r="G1434" s="7">
        <f>185.9/26</f>
        <v>7.15</v>
      </c>
      <c r="H1434" s="8">
        <v>39557</v>
      </c>
    </row>
    <row r="1435" spans="1:8" ht="11.25">
      <c r="A1435" s="4">
        <v>16478</v>
      </c>
      <c r="B1435" s="3" t="s">
        <v>60</v>
      </c>
      <c r="C1435" s="3" t="s">
        <v>19</v>
      </c>
      <c r="D1435" s="3" t="s">
        <v>577</v>
      </c>
      <c r="E1435" s="5">
        <v>193.05</v>
      </c>
      <c r="F1435" s="6"/>
      <c r="H1435" s="8"/>
    </row>
    <row r="1436" spans="1:8" ht="11.25">
      <c r="A1436" s="11" t="s">
        <v>578</v>
      </c>
      <c r="E1436" s="5">
        <f>SUBTOTAL(9,E1434:E1435)</f>
        <v>1308.45</v>
      </c>
      <c r="F1436" s="6"/>
      <c r="H1436" s="8"/>
    </row>
    <row r="1437" spans="1:8" ht="11.25">
      <c r="A1437" s="4">
        <v>16489</v>
      </c>
      <c r="B1437" s="3" t="s">
        <v>73</v>
      </c>
      <c r="C1437" s="3" t="s">
        <v>19</v>
      </c>
      <c r="D1437" s="3" t="s">
        <v>579</v>
      </c>
      <c r="E1437" s="5">
        <v>1708.88</v>
      </c>
      <c r="F1437" s="6" t="s">
        <v>10</v>
      </c>
      <c r="G1437" s="7">
        <f>318.5/26</f>
        <v>12.25</v>
      </c>
      <c r="H1437" s="8">
        <v>39564</v>
      </c>
    </row>
    <row r="1438" spans="1:8" ht="11.25">
      <c r="A1438" s="4">
        <v>16489</v>
      </c>
      <c r="B1438" s="3" t="s">
        <v>73</v>
      </c>
      <c r="C1438" s="3" t="s">
        <v>19</v>
      </c>
      <c r="D1438" s="3" t="s">
        <v>579</v>
      </c>
      <c r="E1438" s="5">
        <v>3025.75</v>
      </c>
      <c r="F1438" s="6"/>
      <c r="H1438" s="8"/>
    </row>
    <row r="1439" spans="1:8" ht="11.25">
      <c r="A1439" s="4">
        <v>16489</v>
      </c>
      <c r="B1439" s="3" t="s">
        <v>73</v>
      </c>
      <c r="C1439" s="3" t="s">
        <v>19</v>
      </c>
      <c r="D1439" s="3" t="s">
        <v>579</v>
      </c>
      <c r="E1439" s="9">
        <v>306.25</v>
      </c>
      <c r="F1439" s="6"/>
      <c r="H1439" s="8"/>
    </row>
    <row r="1440" spans="1:8" ht="11.25">
      <c r="A1440" s="4">
        <v>16489</v>
      </c>
      <c r="B1440" s="3" t="s">
        <v>73</v>
      </c>
      <c r="C1440" s="3" t="s">
        <v>19</v>
      </c>
      <c r="D1440" s="3" t="s">
        <v>579</v>
      </c>
      <c r="E1440" s="9">
        <v>526.75</v>
      </c>
      <c r="F1440" s="6"/>
      <c r="H1440" s="8"/>
    </row>
    <row r="1441" spans="1:8" ht="11.25">
      <c r="A1441" s="4">
        <v>16489</v>
      </c>
      <c r="B1441" s="3" t="s">
        <v>73</v>
      </c>
      <c r="C1441" s="3" t="s">
        <v>19</v>
      </c>
      <c r="D1441" s="3" t="s">
        <v>579</v>
      </c>
      <c r="E1441" s="9">
        <v>747.25</v>
      </c>
      <c r="F1441" s="6"/>
      <c r="H1441" s="8"/>
    </row>
    <row r="1442" spans="1:8" ht="11.25">
      <c r="A1442" s="4">
        <v>16489</v>
      </c>
      <c r="B1442" s="3" t="s">
        <v>73</v>
      </c>
      <c r="C1442" s="3" t="s">
        <v>19</v>
      </c>
      <c r="D1442" s="3" t="s">
        <v>579</v>
      </c>
      <c r="E1442" s="9">
        <v>447.13</v>
      </c>
      <c r="F1442" s="6"/>
      <c r="H1442" s="8"/>
    </row>
    <row r="1443" spans="1:8" ht="11.25">
      <c r="A1443" s="4">
        <v>16489</v>
      </c>
      <c r="B1443" s="3" t="s">
        <v>73</v>
      </c>
      <c r="C1443" s="3" t="s">
        <v>19</v>
      </c>
      <c r="D1443" s="3" t="s">
        <v>579</v>
      </c>
      <c r="E1443" s="9">
        <v>502.25</v>
      </c>
      <c r="F1443" s="6"/>
      <c r="H1443" s="8"/>
    </row>
    <row r="1444" spans="1:8" ht="11.25">
      <c r="A1444" s="11" t="s">
        <v>580</v>
      </c>
      <c r="E1444" s="9">
        <f>SUBTOTAL(9,E1437:E1443)</f>
        <v>7264.26</v>
      </c>
      <c r="F1444" s="6"/>
      <c r="H1444" s="8"/>
    </row>
    <row r="1445" spans="1:8" ht="11.25">
      <c r="A1445" s="4">
        <v>16490</v>
      </c>
      <c r="B1445" s="3" t="s">
        <v>69</v>
      </c>
      <c r="C1445" s="3" t="s">
        <v>60</v>
      </c>
      <c r="D1445" s="3" t="s">
        <v>581</v>
      </c>
      <c r="E1445" s="5">
        <v>8</v>
      </c>
      <c r="F1445" s="6" t="s">
        <v>10</v>
      </c>
      <c r="G1445" s="7">
        <v>8</v>
      </c>
      <c r="H1445" s="8">
        <v>39564</v>
      </c>
    </row>
    <row r="1446" spans="1:8" ht="11.25">
      <c r="A1446" s="4">
        <v>16490</v>
      </c>
      <c r="B1446" s="3" t="s">
        <v>69</v>
      </c>
      <c r="C1446" s="3" t="s">
        <v>60</v>
      </c>
      <c r="D1446" s="3" t="s">
        <v>581</v>
      </c>
      <c r="E1446" s="5">
        <v>378</v>
      </c>
      <c r="F1446" s="6"/>
      <c r="H1446" s="8"/>
    </row>
    <row r="1447" spans="1:8" ht="11.25">
      <c r="A1447" s="4">
        <v>16490</v>
      </c>
      <c r="B1447" s="3" t="s">
        <v>69</v>
      </c>
      <c r="C1447" s="3" t="s">
        <v>60</v>
      </c>
      <c r="D1447" s="3" t="s">
        <v>581</v>
      </c>
      <c r="E1447" s="9">
        <v>60</v>
      </c>
      <c r="F1447" s="6"/>
      <c r="H1447" s="8"/>
    </row>
    <row r="1448" spans="1:8" ht="11.25">
      <c r="A1448" s="11" t="s">
        <v>582</v>
      </c>
      <c r="E1448" s="9">
        <f>SUBTOTAL(9,E1445:E1447)</f>
        <v>446</v>
      </c>
      <c r="F1448" s="6"/>
      <c r="H1448" s="8"/>
    </row>
    <row r="1449" spans="1:8" ht="11.25">
      <c r="A1449" s="4">
        <v>16503</v>
      </c>
      <c r="B1449" s="3" t="s">
        <v>73</v>
      </c>
      <c r="C1449" s="3" t="s">
        <v>13</v>
      </c>
      <c r="D1449" s="3" t="s">
        <v>583</v>
      </c>
      <c r="E1449" s="5">
        <v>3536.94</v>
      </c>
      <c r="F1449" s="6" t="s">
        <v>33</v>
      </c>
      <c r="G1449" s="7">
        <v>10</v>
      </c>
      <c r="H1449" s="8">
        <v>39599</v>
      </c>
    </row>
    <row r="1450" spans="1:8" ht="11.25">
      <c r="A1450" s="11" t="s">
        <v>584</v>
      </c>
      <c r="E1450" s="5">
        <f>SUBTOTAL(9,E1449:E1449)</f>
        <v>3536.94</v>
      </c>
      <c r="F1450" s="6"/>
      <c r="H1450" s="8"/>
    </row>
    <row r="1451" spans="1:8" ht="11.25">
      <c r="A1451" s="4">
        <v>16504</v>
      </c>
      <c r="B1451" s="3" t="s">
        <v>36</v>
      </c>
      <c r="C1451" s="3" t="s">
        <v>39</v>
      </c>
      <c r="D1451" s="3" t="s">
        <v>585</v>
      </c>
      <c r="E1451" s="5">
        <v>389.68</v>
      </c>
      <c r="F1451" s="6" t="s">
        <v>10</v>
      </c>
      <c r="G1451" s="7">
        <f>185.9/26</f>
        <v>7.15</v>
      </c>
      <c r="H1451" s="8">
        <v>39587</v>
      </c>
    </row>
    <row r="1452" spans="1:8" ht="11.25">
      <c r="A1452" s="4">
        <v>16504</v>
      </c>
      <c r="B1452" s="3" t="s">
        <v>36</v>
      </c>
      <c r="C1452" s="3" t="s">
        <v>39</v>
      </c>
      <c r="D1452" s="3" t="s">
        <v>585</v>
      </c>
      <c r="E1452" s="5">
        <v>1158.32</v>
      </c>
      <c r="F1452" s="6"/>
      <c r="H1452" s="8"/>
    </row>
    <row r="1453" spans="1:8" ht="11.25">
      <c r="A1453" s="4">
        <v>16504</v>
      </c>
      <c r="B1453" s="3" t="s">
        <v>36</v>
      </c>
      <c r="C1453" s="3" t="s">
        <v>39</v>
      </c>
      <c r="D1453" s="3" t="s">
        <v>585</v>
      </c>
      <c r="E1453" s="9">
        <v>67.93</v>
      </c>
      <c r="F1453" s="6"/>
      <c r="H1453" s="8"/>
    </row>
    <row r="1454" spans="1:8" ht="11.25">
      <c r="A1454" s="4">
        <v>16504</v>
      </c>
      <c r="B1454" s="3" t="s">
        <v>36</v>
      </c>
      <c r="C1454" s="3" t="s">
        <v>39</v>
      </c>
      <c r="D1454" s="3" t="s">
        <v>585</v>
      </c>
      <c r="E1454" s="9">
        <v>103.68</v>
      </c>
      <c r="F1454" s="6"/>
      <c r="H1454" s="8"/>
    </row>
    <row r="1455" spans="1:8" ht="11.25">
      <c r="A1455" s="4">
        <v>16504</v>
      </c>
      <c r="B1455" s="3" t="s">
        <v>36</v>
      </c>
      <c r="C1455" s="3" t="s">
        <v>39</v>
      </c>
      <c r="D1455" s="3" t="s">
        <v>585</v>
      </c>
      <c r="E1455" s="9">
        <v>67.93</v>
      </c>
      <c r="F1455" s="6"/>
      <c r="H1455" s="8"/>
    </row>
    <row r="1456" spans="1:8" ht="11.25">
      <c r="A1456" s="4">
        <v>16504</v>
      </c>
      <c r="B1456" s="3" t="s">
        <v>36</v>
      </c>
      <c r="C1456" s="3" t="s">
        <v>39</v>
      </c>
      <c r="D1456" s="3" t="s">
        <v>585</v>
      </c>
      <c r="E1456" s="9">
        <v>35.75</v>
      </c>
      <c r="F1456" s="6"/>
      <c r="H1456" s="8"/>
    </row>
    <row r="1457" spans="1:8" ht="11.25">
      <c r="A1457" s="11" t="s">
        <v>586</v>
      </c>
      <c r="E1457" s="9">
        <f>SUBTOTAL(9,E1451:E1456)</f>
        <v>1823.2900000000002</v>
      </c>
      <c r="F1457" s="6"/>
      <c r="H1457" s="8"/>
    </row>
    <row r="1458" spans="1:8" ht="11.25">
      <c r="A1458" s="4">
        <v>16505</v>
      </c>
      <c r="B1458" s="3" t="s">
        <v>39</v>
      </c>
      <c r="C1458" s="3" t="s">
        <v>19</v>
      </c>
      <c r="D1458" s="3" t="s">
        <v>587</v>
      </c>
      <c r="E1458" s="5">
        <v>105</v>
      </c>
      <c r="F1458" s="6" t="s">
        <v>27</v>
      </c>
      <c r="G1458" s="7">
        <v>10</v>
      </c>
      <c r="H1458" s="8">
        <v>39599</v>
      </c>
    </row>
    <row r="1459" spans="1:8" ht="11.25">
      <c r="A1459" s="4">
        <v>16505</v>
      </c>
      <c r="B1459" s="3" t="s">
        <v>39</v>
      </c>
      <c r="C1459" s="3" t="s">
        <v>19</v>
      </c>
      <c r="D1459" s="3" t="s">
        <v>587</v>
      </c>
      <c r="E1459" s="5">
        <v>3553.63</v>
      </c>
      <c r="F1459" s="6"/>
      <c r="H1459" s="8"/>
    </row>
    <row r="1460" spans="1:8" ht="11.25">
      <c r="A1460" s="11" t="s">
        <v>588</v>
      </c>
      <c r="E1460" s="5">
        <f>SUBTOTAL(9,E1458:E1459)</f>
        <v>3658.63</v>
      </c>
      <c r="F1460" s="6"/>
      <c r="H1460" s="8"/>
    </row>
    <row r="1461" spans="1:8" ht="11.25">
      <c r="A1461" s="4">
        <v>16506</v>
      </c>
      <c r="B1461" s="3" t="s">
        <v>25</v>
      </c>
      <c r="C1461" s="3" t="s">
        <v>39</v>
      </c>
      <c r="D1461" s="3" t="s">
        <v>589</v>
      </c>
      <c r="E1461" s="5">
        <v>552.75</v>
      </c>
      <c r="F1461" s="6" t="s">
        <v>27</v>
      </c>
      <c r="G1461" s="7">
        <v>11</v>
      </c>
      <c r="H1461" s="8">
        <v>39587</v>
      </c>
    </row>
    <row r="1462" spans="1:8" ht="11.25">
      <c r="A1462" s="4">
        <v>16506</v>
      </c>
      <c r="B1462" s="3" t="s">
        <v>25</v>
      </c>
      <c r="C1462" s="3" t="s">
        <v>39</v>
      </c>
      <c r="D1462" s="3" t="s">
        <v>589</v>
      </c>
      <c r="E1462" s="5">
        <v>28.88</v>
      </c>
      <c r="F1462" s="6"/>
      <c r="H1462" s="8"/>
    </row>
    <row r="1463" spans="1:8" ht="11.25">
      <c r="A1463" s="4">
        <v>16506</v>
      </c>
      <c r="B1463" s="3" t="s">
        <v>25</v>
      </c>
      <c r="C1463" s="3" t="s">
        <v>39</v>
      </c>
      <c r="D1463" s="3" t="s">
        <v>590</v>
      </c>
      <c r="E1463" s="5">
        <v>4983</v>
      </c>
      <c r="F1463" s="6"/>
      <c r="H1463" s="8"/>
    </row>
    <row r="1464" spans="1:8" ht="11.25">
      <c r="A1464" s="4">
        <v>16506</v>
      </c>
      <c r="B1464" s="3" t="s">
        <v>25</v>
      </c>
      <c r="C1464" s="3" t="s">
        <v>39</v>
      </c>
      <c r="D1464" s="3" t="s">
        <v>590</v>
      </c>
      <c r="E1464" s="9">
        <v>85.25</v>
      </c>
      <c r="F1464" s="6"/>
      <c r="H1464" s="8"/>
    </row>
    <row r="1465" spans="1:8" ht="11.25">
      <c r="A1465" s="4">
        <v>16506</v>
      </c>
      <c r="B1465" s="3" t="s">
        <v>25</v>
      </c>
      <c r="C1465" s="3" t="s">
        <v>39</v>
      </c>
      <c r="D1465" s="3" t="s">
        <v>590</v>
      </c>
      <c r="E1465" s="9">
        <v>55</v>
      </c>
      <c r="F1465" s="6"/>
      <c r="H1465" s="8"/>
    </row>
    <row r="1466" spans="1:8" ht="11.25">
      <c r="A1466" s="4">
        <v>16506</v>
      </c>
      <c r="B1466" s="3" t="s">
        <v>25</v>
      </c>
      <c r="C1466" s="3" t="s">
        <v>39</v>
      </c>
      <c r="D1466" s="3" t="s">
        <v>590</v>
      </c>
      <c r="E1466" s="9">
        <v>16.5</v>
      </c>
      <c r="F1466" s="6"/>
      <c r="H1466" s="8"/>
    </row>
    <row r="1467" spans="1:8" ht="11.25">
      <c r="A1467" s="11" t="s">
        <v>591</v>
      </c>
      <c r="E1467" s="9">
        <f>SUBTOTAL(9,E1461:E1466)</f>
        <v>5721.38</v>
      </c>
      <c r="F1467" s="6"/>
      <c r="H1467" s="8"/>
    </row>
    <row r="1468" spans="1:8" ht="11.25">
      <c r="A1468" s="4">
        <v>16507</v>
      </c>
      <c r="B1468" s="3" t="s">
        <v>12</v>
      </c>
      <c r="C1468" s="3" t="s">
        <v>19</v>
      </c>
      <c r="D1468" s="3" t="s">
        <v>353</v>
      </c>
      <c r="E1468" s="5">
        <v>961.89</v>
      </c>
      <c r="F1468" s="6" t="s">
        <v>10</v>
      </c>
      <c r="G1468" s="7">
        <v>7.5</v>
      </c>
      <c r="H1468" s="8">
        <v>39629</v>
      </c>
    </row>
    <row r="1469" spans="1:8" ht="11.25">
      <c r="A1469" s="11" t="s">
        <v>592</v>
      </c>
      <c r="E1469" s="5">
        <f>SUBTOTAL(9,E1468:E1468)</f>
        <v>961.89</v>
      </c>
      <c r="F1469" s="6"/>
      <c r="H1469" s="8"/>
    </row>
    <row r="1470" spans="1:8" ht="11.25">
      <c r="A1470" s="4">
        <v>16508</v>
      </c>
      <c r="B1470" s="3" t="s">
        <v>39</v>
      </c>
      <c r="C1470" s="3" t="s">
        <v>60</v>
      </c>
      <c r="D1470" s="3" t="s">
        <v>593</v>
      </c>
      <c r="E1470" s="5">
        <v>2195</v>
      </c>
      <c r="F1470" s="6" t="s">
        <v>33</v>
      </c>
      <c r="G1470" s="7">
        <v>10</v>
      </c>
      <c r="H1470" s="8">
        <v>39599</v>
      </c>
    </row>
    <row r="1471" spans="1:8" ht="11.25">
      <c r="A1471" s="11" t="s">
        <v>594</v>
      </c>
      <c r="E1471" s="5">
        <f>SUBTOTAL(9,E1470:E1470)</f>
        <v>2195</v>
      </c>
      <c r="F1471" s="6"/>
      <c r="H1471" s="8"/>
    </row>
    <row r="1472" spans="1:8" ht="11.25">
      <c r="A1472" s="4">
        <v>16524</v>
      </c>
      <c r="B1472" s="3" t="s">
        <v>22</v>
      </c>
      <c r="C1472" s="3" t="s">
        <v>39</v>
      </c>
      <c r="D1472" s="3" t="s">
        <v>595</v>
      </c>
      <c r="E1472" s="5">
        <v>905.64</v>
      </c>
      <c r="F1472" s="6" t="s">
        <v>33</v>
      </c>
      <c r="G1472" s="7">
        <v>7.5</v>
      </c>
      <c r="H1472" s="8">
        <v>39622</v>
      </c>
    </row>
    <row r="1473" spans="1:8" ht="11.25">
      <c r="A1473" s="11" t="s">
        <v>596</v>
      </c>
      <c r="E1473" s="5">
        <f>SUBTOTAL(9,E1472:E1472)</f>
        <v>905.64</v>
      </c>
      <c r="F1473" s="6"/>
      <c r="H1473" s="8"/>
    </row>
    <row r="1474" spans="1:8" ht="11.25">
      <c r="A1474" s="4">
        <v>16525</v>
      </c>
      <c r="B1474" s="3" t="s">
        <v>36</v>
      </c>
      <c r="C1474" s="3" t="s">
        <v>73</v>
      </c>
      <c r="D1474" s="3" t="s">
        <v>597</v>
      </c>
      <c r="E1474" s="5">
        <v>576</v>
      </c>
      <c r="F1474" s="6" t="s">
        <v>33</v>
      </c>
      <c r="G1474" s="7">
        <v>8</v>
      </c>
      <c r="H1474" s="8">
        <v>39599</v>
      </c>
    </row>
    <row r="1475" spans="1:8" ht="11.25">
      <c r="A1475" s="4">
        <v>16525</v>
      </c>
      <c r="B1475" s="3" t="s">
        <v>36</v>
      </c>
      <c r="C1475" s="3" t="s">
        <v>73</v>
      </c>
      <c r="D1475" s="3" t="s">
        <v>597</v>
      </c>
      <c r="E1475" s="5">
        <v>2640</v>
      </c>
      <c r="F1475" s="6"/>
      <c r="H1475" s="8"/>
    </row>
    <row r="1476" spans="1:8" ht="11.25">
      <c r="A1476" s="11" t="s">
        <v>598</v>
      </c>
      <c r="E1476" s="5">
        <f>SUBTOTAL(9,E1474:E1475)</f>
        <v>3216</v>
      </c>
      <c r="F1476" s="6"/>
      <c r="H1476" s="8"/>
    </row>
    <row r="1477" spans="1:8" ht="11.25">
      <c r="A1477" s="4">
        <v>16526</v>
      </c>
      <c r="B1477" s="3" t="s">
        <v>39</v>
      </c>
      <c r="C1477" s="3" t="s">
        <v>73</v>
      </c>
      <c r="D1477" s="3" t="s">
        <v>263</v>
      </c>
      <c r="E1477" s="5">
        <v>112</v>
      </c>
      <c r="F1477" s="6" t="s">
        <v>33</v>
      </c>
      <c r="G1477" s="7">
        <v>8</v>
      </c>
      <c r="H1477" s="8">
        <v>39601</v>
      </c>
    </row>
    <row r="1478" spans="1:8" ht="11.25">
      <c r="A1478" s="4">
        <v>16526</v>
      </c>
      <c r="B1478" s="3" t="s">
        <v>39</v>
      </c>
      <c r="C1478" s="3" t="s">
        <v>73</v>
      </c>
      <c r="D1478" s="3" t="s">
        <v>263</v>
      </c>
      <c r="E1478" s="5">
        <v>1768</v>
      </c>
      <c r="F1478" s="6"/>
      <c r="H1478" s="8"/>
    </row>
    <row r="1479" spans="1:8" ht="11.25">
      <c r="A1479" s="11" t="s">
        <v>599</v>
      </c>
      <c r="E1479" s="5">
        <f>SUBTOTAL(9,E1477:E1478)</f>
        <v>1880</v>
      </c>
      <c r="F1479" s="6"/>
      <c r="H1479" s="8"/>
    </row>
    <row r="1480" spans="1:8" ht="11.25">
      <c r="A1480" s="4">
        <v>16528</v>
      </c>
      <c r="B1480" s="3" t="s">
        <v>12</v>
      </c>
      <c r="C1480" s="3" t="s">
        <v>60</v>
      </c>
      <c r="D1480" s="3" t="s">
        <v>600</v>
      </c>
      <c r="E1480" s="5">
        <v>640</v>
      </c>
      <c r="F1480" s="6" t="s">
        <v>33</v>
      </c>
      <c r="G1480" s="7">
        <v>8</v>
      </c>
      <c r="H1480" s="8">
        <v>39599</v>
      </c>
    </row>
    <row r="1481" spans="1:8" ht="11.25">
      <c r="A1481" s="4">
        <v>16528</v>
      </c>
      <c r="B1481" s="3" t="s">
        <v>12</v>
      </c>
      <c r="C1481" s="3" t="s">
        <v>60</v>
      </c>
      <c r="D1481" s="3" t="s">
        <v>600</v>
      </c>
      <c r="E1481" s="5">
        <v>2532</v>
      </c>
      <c r="F1481" s="6"/>
      <c r="H1481" s="8"/>
    </row>
    <row r="1482" spans="1:8" ht="11.25">
      <c r="A1482" s="11" t="s">
        <v>601</v>
      </c>
      <c r="E1482" s="5">
        <f>SUBTOTAL(9,E1480:E1481)</f>
        <v>3172</v>
      </c>
      <c r="F1482" s="6"/>
      <c r="H1482" s="8"/>
    </row>
    <row r="1483" spans="1:8" ht="11.25">
      <c r="A1483" s="4">
        <v>16529</v>
      </c>
      <c r="B1483" s="3" t="s">
        <v>148</v>
      </c>
      <c r="C1483" s="3" t="s">
        <v>29</v>
      </c>
      <c r="D1483" s="3" t="s">
        <v>602</v>
      </c>
      <c r="E1483" s="5">
        <v>2816</v>
      </c>
      <c r="F1483" s="6" t="s">
        <v>33</v>
      </c>
      <c r="G1483" s="7">
        <v>8</v>
      </c>
      <c r="H1483" s="8">
        <v>39620</v>
      </c>
    </row>
    <row r="1484" spans="1:8" ht="11.25">
      <c r="A1484" s="11" t="s">
        <v>603</v>
      </c>
      <c r="E1484" s="5">
        <f>SUBTOTAL(9,E1483:E1483)</f>
        <v>2816</v>
      </c>
      <c r="F1484" s="6"/>
      <c r="H1484" s="8"/>
    </row>
    <row r="1485" spans="1:8" ht="11.25">
      <c r="A1485" s="4">
        <v>16530</v>
      </c>
      <c r="B1485" s="3" t="s">
        <v>36</v>
      </c>
      <c r="C1485" s="3" t="s">
        <v>39</v>
      </c>
      <c r="D1485" s="3" t="s">
        <v>604</v>
      </c>
      <c r="E1485" s="5">
        <v>2912.5</v>
      </c>
      <c r="F1485" s="6" t="s">
        <v>33</v>
      </c>
      <c r="G1485" s="7">
        <v>7.5</v>
      </c>
      <c r="H1485" s="8">
        <v>39599</v>
      </c>
    </row>
    <row r="1486" spans="1:8" ht="11.25">
      <c r="A1486" s="4">
        <v>16530</v>
      </c>
      <c r="B1486" s="3" t="s">
        <v>36</v>
      </c>
      <c r="C1486" s="3" t="s">
        <v>39</v>
      </c>
      <c r="D1486" s="3" t="s">
        <v>604</v>
      </c>
      <c r="E1486" s="9">
        <v>228.75</v>
      </c>
      <c r="F1486" s="6"/>
      <c r="H1486" s="8"/>
    </row>
    <row r="1487" spans="1:8" ht="11.25">
      <c r="A1487" s="11" t="s">
        <v>605</v>
      </c>
      <c r="E1487" s="9">
        <f>SUBTOTAL(9,E1485:E1486)</f>
        <v>3141.25</v>
      </c>
      <c r="F1487" s="6"/>
      <c r="H1487" s="8"/>
    </row>
    <row r="1488" spans="1:8" ht="11.25">
      <c r="A1488" s="4">
        <v>16531</v>
      </c>
      <c r="B1488" s="3" t="s">
        <v>25</v>
      </c>
      <c r="C1488" s="3" t="s">
        <v>19</v>
      </c>
      <c r="D1488" s="3" t="s">
        <v>606</v>
      </c>
      <c r="E1488" s="5">
        <v>1227.5</v>
      </c>
      <c r="F1488" s="6" t="s">
        <v>33</v>
      </c>
      <c r="G1488" s="7">
        <v>10</v>
      </c>
      <c r="H1488" s="8">
        <v>39599</v>
      </c>
    </row>
    <row r="1489" spans="1:8" ht="11.25">
      <c r="A1489" s="11" t="s">
        <v>607</v>
      </c>
      <c r="E1489" s="5">
        <f>SUBTOTAL(9,E1488:E1488)</f>
        <v>1227.5</v>
      </c>
      <c r="F1489" s="6"/>
      <c r="H1489" s="8"/>
    </row>
    <row r="1490" spans="1:8" ht="11.25">
      <c r="A1490" s="4">
        <v>16535</v>
      </c>
      <c r="B1490" s="3" t="s">
        <v>60</v>
      </c>
      <c r="C1490" s="3" t="s">
        <v>18</v>
      </c>
      <c r="D1490" s="3" t="s">
        <v>608</v>
      </c>
      <c r="E1490" s="5">
        <v>320</v>
      </c>
      <c r="F1490" s="6" t="s">
        <v>33</v>
      </c>
      <c r="G1490" s="7">
        <v>8</v>
      </c>
      <c r="H1490" s="8">
        <v>39606</v>
      </c>
    </row>
    <row r="1491" spans="1:8" ht="11.25">
      <c r="A1491" s="4">
        <v>16535</v>
      </c>
      <c r="B1491" s="3" t="s">
        <v>60</v>
      </c>
      <c r="C1491" s="3" t="s">
        <v>18</v>
      </c>
      <c r="D1491" s="3" t="s">
        <v>608</v>
      </c>
      <c r="E1491" s="5">
        <v>2432</v>
      </c>
      <c r="F1491" s="6"/>
      <c r="H1491" s="8"/>
    </row>
    <row r="1492" spans="1:8" ht="11.25">
      <c r="A1492" s="11" t="s">
        <v>609</v>
      </c>
      <c r="E1492" s="5">
        <f>SUBTOTAL(9,E1490:E1491)</f>
        <v>2752</v>
      </c>
      <c r="F1492" s="6"/>
      <c r="H1492" s="8"/>
    </row>
    <row r="1493" spans="1:8" ht="11.25">
      <c r="A1493" s="4">
        <v>16536</v>
      </c>
      <c r="B1493" s="3" t="s">
        <v>8</v>
      </c>
      <c r="C1493" s="3" t="s">
        <v>39</v>
      </c>
      <c r="D1493" s="3" t="s">
        <v>321</v>
      </c>
      <c r="E1493" s="5">
        <v>56</v>
      </c>
      <c r="F1493" s="6" t="s">
        <v>33</v>
      </c>
      <c r="G1493" s="7">
        <v>8</v>
      </c>
      <c r="H1493" s="8">
        <v>39606</v>
      </c>
    </row>
    <row r="1494" spans="1:8" ht="11.25">
      <c r="A1494" s="4">
        <v>16536</v>
      </c>
      <c r="B1494" s="3" t="s">
        <v>8</v>
      </c>
      <c r="C1494" s="3" t="s">
        <v>39</v>
      </c>
      <c r="D1494" s="3" t="s">
        <v>321</v>
      </c>
      <c r="E1494" s="5">
        <v>3056</v>
      </c>
      <c r="F1494" s="6"/>
      <c r="H1494" s="8"/>
    </row>
    <row r="1495" spans="1:8" ht="11.25">
      <c r="A1495" s="11" t="s">
        <v>610</v>
      </c>
      <c r="E1495" s="5">
        <f>SUBTOTAL(9,E1493:E1494)</f>
        <v>3112</v>
      </c>
      <c r="F1495" s="6"/>
      <c r="H1495" s="8"/>
    </row>
    <row r="1496" spans="1:8" ht="11.25">
      <c r="A1496" s="4">
        <v>16537</v>
      </c>
      <c r="B1496" s="3" t="s">
        <v>12</v>
      </c>
      <c r="C1496" s="3" t="s">
        <v>254</v>
      </c>
      <c r="D1496" s="3" t="s">
        <v>43</v>
      </c>
      <c r="E1496" s="5">
        <v>2005.59</v>
      </c>
      <c r="F1496" s="6" t="s">
        <v>33</v>
      </c>
      <c r="G1496" s="7">
        <f>185.9/26</f>
        <v>7.15</v>
      </c>
      <c r="H1496" s="8">
        <v>39606</v>
      </c>
    </row>
    <row r="1497" spans="1:8" ht="11.25">
      <c r="A1497" s="11" t="s">
        <v>611</v>
      </c>
      <c r="E1497" s="5">
        <f>SUBTOTAL(9,E1496:E1496)</f>
        <v>2005.59</v>
      </c>
      <c r="F1497" s="6"/>
      <c r="H1497" s="8"/>
    </row>
    <row r="1498" spans="1:8" ht="11.25">
      <c r="A1498" s="4">
        <v>16538</v>
      </c>
      <c r="D1498" s="3" t="s">
        <v>612</v>
      </c>
      <c r="E1498" s="5">
        <v>192</v>
      </c>
      <c r="F1498" s="6" t="s">
        <v>33</v>
      </c>
      <c r="G1498" s="7">
        <v>8</v>
      </c>
      <c r="H1498" s="8">
        <v>39599</v>
      </c>
    </row>
    <row r="1499" spans="1:8" ht="11.25">
      <c r="A1499" s="11" t="s">
        <v>613</v>
      </c>
      <c r="E1499" s="5">
        <f>SUBTOTAL(9,E1498:E1498)</f>
        <v>192</v>
      </c>
      <c r="F1499" s="6"/>
      <c r="H1499" s="8"/>
    </row>
    <row r="1500" spans="1:8" ht="11.25">
      <c r="A1500" s="4">
        <v>16589</v>
      </c>
      <c r="B1500" s="3" t="s">
        <v>36</v>
      </c>
      <c r="C1500" s="3" t="s">
        <v>19</v>
      </c>
      <c r="D1500" s="3" t="s">
        <v>614</v>
      </c>
      <c r="E1500" s="5">
        <v>840</v>
      </c>
      <c r="F1500" s="6" t="s">
        <v>33</v>
      </c>
      <c r="G1500" s="7">
        <v>7.5</v>
      </c>
      <c r="H1500" s="8">
        <v>39622</v>
      </c>
    </row>
    <row r="1501" spans="1:8" ht="11.25">
      <c r="A1501" s="11" t="s">
        <v>615</v>
      </c>
      <c r="E1501" s="5">
        <f>SUBTOTAL(9,E1500:E1500)</f>
        <v>840</v>
      </c>
      <c r="F1501" s="6"/>
      <c r="H1501" s="8"/>
    </row>
    <row r="1502" spans="1:8" ht="11.25">
      <c r="A1502" s="4">
        <v>16590</v>
      </c>
      <c r="B1502" s="3" t="s">
        <v>73</v>
      </c>
      <c r="C1502" s="3" t="s">
        <v>12</v>
      </c>
      <c r="D1502" s="3" t="s">
        <v>616</v>
      </c>
      <c r="E1502" s="5">
        <v>1152</v>
      </c>
      <c r="F1502" s="6" t="s">
        <v>33</v>
      </c>
      <c r="G1502" s="7">
        <v>8</v>
      </c>
      <c r="H1502" s="8">
        <v>39620</v>
      </c>
    </row>
    <row r="1503" spans="1:8" ht="11.25">
      <c r="A1503" s="11" t="s">
        <v>617</v>
      </c>
      <c r="E1503" s="5">
        <f>SUBTOTAL(9,E1502:E1502)</f>
        <v>1152</v>
      </c>
      <c r="F1503" s="6"/>
      <c r="H1503" s="8"/>
    </row>
    <row r="1504" spans="1:8" ht="11.25">
      <c r="A1504" s="4">
        <v>16595</v>
      </c>
      <c r="B1504" s="3" t="s">
        <v>12</v>
      </c>
      <c r="C1504" s="3" t="s">
        <v>60</v>
      </c>
      <c r="D1504" s="3" t="s">
        <v>618</v>
      </c>
      <c r="E1504" s="5">
        <v>1912.6399999999999</v>
      </c>
      <c r="F1504" s="6" t="s">
        <v>33</v>
      </c>
      <c r="G1504" s="7">
        <f>185.9/26</f>
        <v>7.15</v>
      </c>
      <c r="H1504" s="8">
        <v>39620</v>
      </c>
    </row>
    <row r="1505" spans="1:8" ht="11.25">
      <c r="A1505" s="11" t="s">
        <v>619</v>
      </c>
      <c r="E1505" s="5">
        <f>SUBTOTAL(9,E1504:E1504)</f>
        <v>1912.6399999999999</v>
      </c>
      <c r="F1505" s="6"/>
      <c r="H1505" s="8"/>
    </row>
    <row r="1506" spans="1:8" ht="11.25">
      <c r="A1506" s="4">
        <v>16596</v>
      </c>
      <c r="B1506" s="3" t="s">
        <v>39</v>
      </c>
      <c r="C1506" s="3" t="s">
        <v>22</v>
      </c>
      <c r="D1506" s="3" t="s">
        <v>620</v>
      </c>
      <c r="E1506" s="5">
        <v>1089</v>
      </c>
      <c r="F1506" s="6" t="s">
        <v>33</v>
      </c>
      <c r="G1506" s="7">
        <f>214.5/26</f>
        <v>8.25</v>
      </c>
      <c r="H1506" s="8">
        <v>39620</v>
      </c>
    </row>
    <row r="1507" spans="1:8" ht="11.25">
      <c r="A1507" s="11" t="s">
        <v>621</v>
      </c>
      <c r="E1507" s="5">
        <f>SUBTOTAL(9,E1506:E1506)</f>
        <v>1089</v>
      </c>
      <c r="F1507" s="6"/>
      <c r="H1507" s="8"/>
    </row>
    <row r="1508" spans="1:8" ht="11.25">
      <c r="A1508" s="4">
        <v>16597</v>
      </c>
      <c r="B1508" s="3" t="s">
        <v>90</v>
      </c>
      <c r="C1508" s="3" t="s">
        <v>54</v>
      </c>
      <c r="D1508" s="3" t="s">
        <v>622</v>
      </c>
      <c r="E1508" s="5">
        <v>1593.7600000000002</v>
      </c>
      <c r="F1508" s="6" t="s">
        <v>33</v>
      </c>
      <c r="G1508" s="7">
        <v>7.5</v>
      </c>
      <c r="H1508" s="8">
        <v>39622</v>
      </c>
    </row>
    <row r="1509" spans="1:8" ht="11.25">
      <c r="A1509" s="11" t="s">
        <v>623</v>
      </c>
      <c r="E1509" s="5">
        <f>SUBTOTAL(9,E1508:E1508)</f>
        <v>1593.7600000000002</v>
      </c>
      <c r="F1509" s="6"/>
      <c r="H1509" s="8"/>
    </row>
    <row r="1510" spans="1:8" ht="11.25">
      <c r="A1510" s="4">
        <v>16598</v>
      </c>
      <c r="B1510" s="3" t="s">
        <v>18</v>
      </c>
      <c r="C1510" s="3" t="s">
        <v>73</v>
      </c>
      <c r="D1510" s="3" t="s">
        <v>624</v>
      </c>
      <c r="E1510" s="5">
        <v>2870</v>
      </c>
      <c r="F1510" s="6" t="s">
        <v>33</v>
      </c>
      <c r="G1510" s="7">
        <v>10</v>
      </c>
      <c r="H1510" s="8">
        <v>39620</v>
      </c>
    </row>
    <row r="1511" spans="1:8" ht="11.25">
      <c r="A1511" s="11" t="s">
        <v>625</v>
      </c>
      <c r="E1511" s="5">
        <f>SUBTOTAL(9,E1510:E1510)</f>
        <v>2870</v>
      </c>
      <c r="F1511" s="6"/>
      <c r="H1511" s="8"/>
    </row>
    <row r="1512" spans="1:8" ht="11.25">
      <c r="A1512" s="4">
        <v>16599</v>
      </c>
      <c r="B1512" s="3" t="s">
        <v>12</v>
      </c>
      <c r="C1512" s="3" t="s">
        <v>97</v>
      </c>
      <c r="D1512" s="3" t="s">
        <v>626</v>
      </c>
      <c r="E1512" s="5">
        <v>482.63</v>
      </c>
      <c r="F1512" s="6" t="s">
        <v>33</v>
      </c>
      <c r="G1512" s="7">
        <f>185.9/26</f>
        <v>7.15</v>
      </c>
      <c r="H1512" s="8">
        <v>39620</v>
      </c>
    </row>
    <row r="1513" spans="1:8" ht="11.25">
      <c r="A1513" s="11" t="s">
        <v>627</v>
      </c>
      <c r="E1513" s="5">
        <f>SUBTOTAL(9,E1512:E1512)</f>
        <v>482.63</v>
      </c>
      <c r="F1513" s="6"/>
      <c r="H1513" s="8"/>
    </row>
    <row r="1514" spans="1:8" ht="11.25">
      <c r="A1514" s="4">
        <v>16601</v>
      </c>
      <c r="B1514" s="3" t="s">
        <v>7</v>
      </c>
      <c r="C1514" s="3" t="s">
        <v>39</v>
      </c>
      <c r="D1514" s="3" t="s">
        <v>628</v>
      </c>
      <c r="E1514" s="5">
        <v>2496</v>
      </c>
      <c r="F1514" s="6" t="s">
        <v>33</v>
      </c>
      <c r="G1514" s="7">
        <v>8</v>
      </c>
      <c r="H1514" s="8">
        <v>39620</v>
      </c>
    </row>
    <row r="1515" spans="1:8" ht="11.25">
      <c r="A1515" s="11" t="s">
        <v>629</v>
      </c>
      <c r="E1515" s="5">
        <f>SUBTOTAL(9,E1514:E1514)</f>
        <v>2496</v>
      </c>
      <c r="F1515" s="6"/>
      <c r="H1515" s="8"/>
    </row>
    <row r="1516" spans="1:8" ht="11.25">
      <c r="A1516" s="4">
        <v>16602</v>
      </c>
      <c r="B1516" s="3" t="s">
        <v>12</v>
      </c>
      <c r="C1516" s="3" t="s">
        <v>12</v>
      </c>
      <c r="D1516" s="3" t="s">
        <v>628</v>
      </c>
      <c r="E1516" s="5">
        <v>2816</v>
      </c>
      <c r="F1516" s="6" t="s">
        <v>33</v>
      </c>
      <c r="G1516" s="7">
        <v>8</v>
      </c>
      <c r="H1516" s="8">
        <v>39620</v>
      </c>
    </row>
    <row r="1517" spans="1:8" ht="11.25">
      <c r="A1517" s="11" t="s">
        <v>630</v>
      </c>
      <c r="E1517" s="5">
        <f>SUBTOTAL(9,E1516:E1516)</f>
        <v>2816</v>
      </c>
      <c r="F1517" s="6"/>
      <c r="H1517" s="8"/>
    </row>
    <row r="1518" spans="1:8" ht="11.25">
      <c r="A1518" s="4">
        <v>16603</v>
      </c>
      <c r="B1518" s="3" t="s">
        <v>12</v>
      </c>
      <c r="C1518" s="3" t="s">
        <v>69</v>
      </c>
      <c r="D1518" s="3" t="s">
        <v>631</v>
      </c>
      <c r="E1518" s="5">
        <v>2432</v>
      </c>
      <c r="F1518" s="6" t="s">
        <v>33</v>
      </c>
      <c r="G1518" s="7">
        <v>8</v>
      </c>
      <c r="H1518" s="8">
        <v>39620</v>
      </c>
    </row>
    <row r="1519" spans="1:8" ht="11.25">
      <c r="A1519" s="11" t="s">
        <v>632</v>
      </c>
      <c r="E1519" s="5">
        <f>SUBTOTAL(9,E1518:E1518)</f>
        <v>2432</v>
      </c>
      <c r="F1519" s="6"/>
      <c r="H1519" s="8"/>
    </row>
    <row r="1520" spans="1:8" ht="11.25">
      <c r="A1520" s="4">
        <v>16604</v>
      </c>
      <c r="B1520" s="3" t="s">
        <v>73</v>
      </c>
      <c r="C1520" s="3" t="s">
        <v>36</v>
      </c>
      <c r="D1520" s="3" t="s">
        <v>633</v>
      </c>
      <c r="E1520" s="5">
        <v>2167.75</v>
      </c>
      <c r="F1520" s="6" t="s">
        <v>10</v>
      </c>
      <c r="G1520" s="7">
        <f>188.5/26</f>
        <v>7.25</v>
      </c>
      <c r="H1520" s="8">
        <v>39622</v>
      </c>
    </row>
    <row r="1521" spans="1:8" ht="11.25">
      <c r="A1521" s="11" t="s">
        <v>634</v>
      </c>
      <c r="E1521" s="5">
        <f>SUBTOTAL(9,E1520:E1520)</f>
        <v>2167.75</v>
      </c>
      <c r="F1521" s="6"/>
      <c r="H1521" s="8"/>
    </row>
    <row r="1522" spans="1:8" ht="11.25">
      <c r="A1522" s="4">
        <v>16611</v>
      </c>
      <c r="B1522" s="3" t="s">
        <v>69</v>
      </c>
      <c r="C1522" s="3" t="s">
        <v>22</v>
      </c>
      <c r="D1522" s="3" t="s">
        <v>635</v>
      </c>
      <c r="E1522" s="5">
        <v>2015.23</v>
      </c>
      <c r="F1522" s="6" t="s">
        <v>33</v>
      </c>
      <c r="G1522" s="7">
        <v>10.038461538461538</v>
      </c>
      <c r="H1522" s="8">
        <v>39627</v>
      </c>
    </row>
    <row r="1523" spans="1:8" ht="11.25">
      <c r="A1523" s="11" t="s">
        <v>636</v>
      </c>
      <c r="E1523" s="5">
        <f>SUBTOTAL(9,E1522:E1522)</f>
        <v>2015.23</v>
      </c>
      <c r="F1523" s="6"/>
      <c r="H1523" s="8"/>
    </row>
    <row r="1524" spans="1:8" ht="11.25">
      <c r="A1524" s="4">
        <v>16612</v>
      </c>
      <c r="B1524" s="3" t="s">
        <v>39</v>
      </c>
      <c r="C1524" s="3" t="s">
        <v>69</v>
      </c>
      <c r="D1524" s="3" t="s">
        <v>637</v>
      </c>
      <c r="E1524" s="5">
        <v>2816</v>
      </c>
      <c r="F1524" s="6" t="s">
        <v>33</v>
      </c>
      <c r="G1524" s="7">
        <v>8</v>
      </c>
      <c r="H1524" s="8">
        <v>39629</v>
      </c>
    </row>
    <row r="1525" spans="1:8" ht="11.25">
      <c r="A1525" s="11" t="s">
        <v>638</v>
      </c>
      <c r="E1525" s="5">
        <f>SUBTOTAL(9,E1524:E1524)</f>
        <v>2816</v>
      </c>
      <c r="F1525" s="6"/>
      <c r="H1525" s="8"/>
    </row>
    <row r="1526" spans="1:8" ht="11.25">
      <c r="A1526" s="4">
        <v>16613</v>
      </c>
      <c r="B1526" s="3" t="s">
        <v>12</v>
      </c>
      <c r="C1526" s="3" t="s">
        <v>25</v>
      </c>
      <c r="D1526" s="3" t="s">
        <v>639</v>
      </c>
      <c r="E1526" s="5">
        <v>422.5</v>
      </c>
      <c r="F1526" s="6" t="s">
        <v>33</v>
      </c>
      <c r="G1526" s="7">
        <v>10</v>
      </c>
      <c r="H1526" s="8">
        <v>39627</v>
      </c>
    </row>
    <row r="1527" spans="1:8" ht="11.25">
      <c r="A1527" s="11" t="s">
        <v>640</v>
      </c>
      <c r="E1527" s="5">
        <f>SUBTOTAL(9,E1526:E1526)</f>
        <v>422.5</v>
      </c>
      <c r="F1527" s="6"/>
      <c r="H1527" s="8"/>
    </row>
    <row r="1528" spans="1:8" ht="11.25">
      <c r="A1528" s="4">
        <v>16614</v>
      </c>
      <c r="B1528" s="3" t="s">
        <v>54</v>
      </c>
      <c r="C1528" s="3" t="s">
        <v>69</v>
      </c>
      <c r="D1528" s="3" t="s">
        <v>641</v>
      </c>
      <c r="E1528" s="5">
        <v>489.78</v>
      </c>
      <c r="F1528" s="6" t="s">
        <v>33</v>
      </c>
      <c r="G1528" s="7">
        <f>185.9/26</f>
        <v>7.15</v>
      </c>
      <c r="H1528" s="8">
        <v>39627</v>
      </c>
    </row>
    <row r="1529" spans="1:8" ht="11.25">
      <c r="A1529" s="11" t="s">
        <v>642</v>
      </c>
      <c r="E1529" s="5">
        <f>SUBTOTAL(9,E1528:E1528)</f>
        <v>489.78</v>
      </c>
      <c r="F1529" s="6"/>
      <c r="H1529" s="8"/>
    </row>
    <row r="1530" spans="1:8" ht="11.25">
      <c r="A1530" s="4">
        <v>16615</v>
      </c>
      <c r="B1530" s="3" t="s">
        <v>25</v>
      </c>
      <c r="C1530" s="3" t="s">
        <v>69</v>
      </c>
      <c r="D1530" s="3" t="s">
        <v>643</v>
      </c>
      <c r="E1530" s="5">
        <v>1723.17</v>
      </c>
      <c r="F1530" s="6" t="s">
        <v>33</v>
      </c>
      <c r="G1530" s="7">
        <f>185.9/26</f>
        <v>7.15</v>
      </c>
      <c r="H1530" s="8">
        <v>39627</v>
      </c>
    </row>
    <row r="1531" spans="1:8" ht="11.25">
      <c r="A1531" s="4">
        <v>16615</v>
      </c>
      <c r="B1531" s="3" t="s">
        <v>25</v>
      </c>
      <c r="C1531" s="3" t="s">
        <v>69</v>
      </c>
      <c r="D1531" s="3" t="s">
        <v>643</v>
      </c>
      <c r="E1531" s="9">
        <v>146.58</v>
      </c>
      <c r="F1531" s="6"/>
      <c r="H1531" s="8"/>
    </row>
    <row r="1532" spans="1:8" ht="11.25">
      <c r="A1532" s="4">
        <v>16615</v>
      </c>
      <c r="B1532" s="3" t="s">
        <v>25</v>
      </c>
      <c r="C1532" s="3" t="s">
        <v>69</v>
      </c>
      <c r="D1532" s="3" t="s">
        <v>643</v>
      </c>
      <c r="E1532" s="9">
        <v>82.23</v>
      </c>
      <c r="F1532" s="6"/>
      <c r="H1532" s="8"/>
    </row>
    <row r="1533" spans="1:8" ht="11.25">
      <c r="A1533" s="4">
        <v>16615</v>
      </c>
      <c r="B1533" s="3" t="s">
        <v>25</v>
      </c>
      <c r="C1533" s="3" t="s">
        <v>69</v>
      </c>
      <c r="D1533" s="3" t="s">
        <v>643</v>
      </c>
      <c r="E1533" s="9">
        <v>196.63</v>
      </c>
      <c r="F1533" s="6"/>
      <c r="H1533" s="8"/>
    </row>
    <row r="1534" spans="1:8" ht="11.25">
      <c r="A1534" s="4">
        <v>16615</v>
      </c>
      <c r="B1534" s="3" t="s">
        <v>25</v>
      </c>
      <c r="C1534" s="3" t="s">
        <v>69</v>
      </c>
      <c r="D1534" s="3" t="s">
        <v>643</v>
      </c>
      <c r="E1534" s="9">
        <v>225.23</v>
      </c>
      <c r="F1534" s="6"/>
      <c r="H1534" s="8"/>
    </row>
    <row r="1535" spans="1:8" ht="11.25">
      <c r="A1535" s="4">
        <v>16615</v>
      </c>
      <c r="B1535" s="3" t="s">
        <v>25</v>
      </c>
      <c r="C1535" s="3" t="s">
        <v>69</v>
      </c>
      <c r="D1535" s="3" t="s">
        <v>643</v>
      </c>
      <c r="E1535" s="9">
        <v>325.33</v>
      </c>
      <c r="F1535" s="6" t="s">
        <v>33</v>
      </c>
      <c r="G1535" s="7">
        <f>185.9/26</f>
        <v>7.15</v>
      </c>
      <c r="H1535" s="8">
        <v>39627</v>
      </c>
    </row>
    <row r="1536" spans="1:8" ht="11.25">
      <c r="A1536" s="11" t="s">
        <v>644</v>
      </c>
      <c r="E1536" s="9">
        <f>SUBTOTAL(9,E1530:E1535)</f>
        <v>2699.17</v>
      </c>
      <c r="F1536" s="6"/>
      <c r="H1536" s="8"/>
    </row>
    <row r="1537" spans="1:8" ht="11.25">
      <c r="A1537" s="4">
        <v>16616</v>
      </c>
      <c r="B1537" s="3" t="s">
        <v>29</v>
      </c>
      <c r="C1537" s="3" t="s">
        <v>60</v>
      </c>
      <c r="D1537" s="3" t="s">
        <v>645</v>
      </c>
      <c r="E1537" s="5">
        <v>1357.5</v>
      </c>
      <c r="F1537" s="6" t="s">
        <v>33</v>
      </c>
      <c r="G1537" s="7">
        <v>10</v>
      </c>
      <c r="H1537" s="8">
        <v>39627</v>
      </c>
    </row>
    <row r="1538" spans="1:8" ht="11.25">
      <c r="A1538" s="11" t="s">
        <v>646</v>
      </c>
      <c r="E1538" s="5">
        <f>SUBTOTAL(9,E1537:E1537)</f>
        <v>1357.5</v>
      </c>
      <c r="F1538" s="6"/>
      <c r="H1538" s="8"/>
    </row>
    <row r="1539" spans="1:8" ht="11.25">
      <c r="A1539" s="4">
        <v>16617</v>
      </c>
      <c r="B1539" s="3" t="s">
        <v>60</v>
      </c>
      <c r="C1539" s="3" t="s">
        <v>39</v>
      </c>
      <c r="D1539" s="3" t="s">
        <v>647</v>
      </c>
      <c r="E1539" s="5">
        <v>2285</v>
      </c>
      <c r="F1539" s="6" t="s">
        <v>33</v>
      </c>
      <c r="G1539" s="7">
        <v>10</v>
      </c>
      <c r="H1539" s="8">
        <v>39627</v>
      </c>
    </row>
    <row r="1540" spans="1:8" ht="11.25">
      <c r="A1540" s="11" t="s">
        <v>648</v>
      </c>
      <c r="E1540" s="5">
        <f>SUBTOTAL(9,E1539:E1539)</f>
        <v>2285</v>
      </c>
      <c r="F1540" s="6"/>
      <c r="H1540" s="8"/>
    </row>
    <row r="1541" spans="1:8" ht="11.25">
      <c r="A1541" s="4">
        <v>16618</v>
      </c>
      <c r="B1541" s="3" t="s">
        <v>69</v>
      </c>
      <c r="C1541" s="3" t="s">
        <v>12</v>
      </c>
      <c r="D1541" s="3" t="s">
        <v>649</v>
      </c>
      <c r="E1541" s="5">
        <v>2240</v>
      </c>
      <c r="F1541" s="6" t="s">
        <v>33</v>
      </c>
      <c r="G1541" s="7">
        <v>8</v>
      </c>
      <c r="H1541" s="8">
        <v>39629</v>
      </c>
    </row>
    <row r="1542" spans="1:8" ht="11.25">
      <c r="A1542" s="11" t="s">
        <v>650</v>
      </c>
      <c r="E1542" s="5">
        <f>SUBTOTAL(9,E1541:E1541)</f>
        <v>2240</v>
      </c>
      <c r="F1542" s="6"/>
      <c r="H1542" s="8"/>
    </row>
    <row r="1543" spans="1:8" ht="11.25">
      <c r="A1543" s="4">
        <v>16619</v>
      </c>
      <c r="B1543" s="3" t="s">
        <v>69</v>
      </c>
      <c r="C1543" s="3" t="s">
        <v>22</v>
      </c>
      <c r="D1543" s="3" t="s">
        <v>651</v>
      </c>
      <c r="E1543" s="5">
        <v>1406.77</v>
      </c>
      <c r="F1543" s="6" t="s">
        <v>33</v>
      </c>
      <c r="G1543" s="7">
        <f>185.9/26</f>
        <v>7.15</v>
      </c>
      <c r="H1543" s="8">
        <v>39627</v>
      </c>
    </row>
    <row r="1544" spans="1:8" ht="11.25">
      <c r="A1544" s="11" t="s">
        <v>652</v>
      </c>
      <c r="E1544" s="5">
        <f>SUBTOTAL(9,E1543:E1543)</f>
        <v>1406.77</v>
      </c>
      <c r="F1544" s="6"/>
      <c r="H1544" s="8"/>
    </row>
    <row r="1545" spans="1:8" ht="11.25">
      <c r="A1545" s="4">
        <v>16620</v>
      </c>
      <c r="B1545" s="3" t="s">
        <v>39</v>
      </c>
      <c r="C1545" s="3" t="s">
        <v>22</v>
      </c>
      <c r="D1545" s="3" t="s">
        <v>620</v>
      </c>
      <c r="E1545" s="5">
        <v>2034.18</v>
      </c>
      <c r="F1545" s="6" t="s">
        <v>10</v>
      </c>
      <c r="G1545" s="7">
        <f>185.9/26</f>
        <v>7.15</v>
      </c>
      <c r="H1545" s="8">
        <v>39627</v>
      </c>
    </row>
    <row r="1546" spans="1:8" ht="11.25">
      <c r="A1546" s="11" t="s">
        <v>653</v>
      </c>
      <c r="E1546" s="5">
        <f>SUBTOTAL(9,E1545:E1545)</f>
        <v>2034.18</v>
      </c>
      <c r="F1546" s="6"/>
      <c r="H1546" s="8"/>
    </row>
    <row r="1547" spans="1:8" ht="11.25">
      <c r="A1547" s="4">
        <v>16628</v>
      </c>
      <c r="B1547" s="3" t="s">
        <v>39</v>
      </c>
      <c r="C1547" s="3" t="s">
        <v>19</v>
      </c>
      <c r="D1547" s="3" t="s">
        <v>654</v>
      </c>
      <c r="E1547" s="5">
        <v>2272.5</v>
      </c>
      <c r="F1547" s="6" t="s">
        <v>33</v>
      </c>
      <c r="G1547" s="7">
        <v>10</v>
      </c>
      <c r="H1547" s="8">
        <v>39636</v>
      </c>
    </row>
    <row r="1548" spans="1:8" ht="11.25">
      <c r="A1548" s="11" t="s">
        <v>655</v>
      </c>
      <c r="E1548" s="5">
        <f>SUBTOTAL(9,E1547:E1547)</f>
        <v>2272.5</v>
      </c>
      <c r="F1548" s="6"/>
      <c r="H1548" s="8"/>
    </row>
    <row r="1549" spans="1:8" ht="11.25">
      <c r="A1549" s="4">
        <v>16629</v>
      </c>
      <c r="B1549" s="3" t="s">
        <v>39</v>
      </c>
      <c r="C1549" s="3" t="s">
        <v>69</v>
      </c>
      <c r="D1549" s="3" t="s">
        <v>656</v>
      </c>
      <c r="E1549" s="5">
        <v>1920</v>
      </c>
      <c r="F1549" s="6" t="s">
        <v>33</v>
      </c>
      <c r="G1549" s="7">
        <v>8</v>
      </c>
      <c r="H1549" s="8">
        <v>39634</v>
      </c>
    </row>
    <row r="1550" spans="1:8" ht="11.25">
      <c r="A1550" s="11" t="s">
        <v>657</v>
      </c>
      <c r="E1550" s="5">
        <f>SUBTOTAL(9,E1549:E1549)</f>
        <v>1920</v>
      </c>
      <c r="F1550" s="6"/>
      <c r="H1550" s="8"/>
    </row>
    <row r="1551" spans="1:8" ht="11.25">
      <c r="A1551" s="4">
        <v>16630</v>
      </c>
      <c r="B1551" s="3" t="s">
        <v>60</v>
      </c>
      <c r="C1551" s="3" t="s">
        <v>19</v>
      </c>
      <c r="D1551" s="3" t="s">
        <v>418</v>
      </c>
      <c r="E1551" s="5">
        <v>2250</v>
      </c>
      <c r="F1551" s="6" t="s">
        <v>33</v>
      </c>
      <c r="G1551" s="7">
        <v>7.5</v>
      </c>
      <c r="H1551" s="8">
        <v>39636</v>
      </c>
    </row>
    <row r="1552" spans="1:8" ht="11.25">
      <c r="A1552" s="11" t="s">
        <v>658</v>
      </c>
      <c r="E1552" s="5">
        <f>SUBTOTAL(9,E1551:E1551)</f>
        <v>2250</v>
      </c>
      <c r="F1552" s="6"/>
      <c r="H1552" s="8"/>
    </row>
    <row r="1553" spans="1:8" ht="11.25">
      <c r="A1553" s="4">
        <v>16631</v>
      </c>
      <c r="B1553" s="3" t="s">
        <v>69</v>
      </c>
      <c r="C1553" s="3" t="s">
        <v>39</v>
      </c>
      <c r="D1553" s="3" t="s">
        <v>341</v>
      </c>
      <c r="E1553" s="5">
        <v>2667.5</v>
      </c>
      <c r="F1553" s="6" t="s">
        <v>33</v>
      </c>
      <c r="G1553" s="7">
        <v>10</v>
      </c>
      <c r="H1553" s="8">
        <v>39634</v>
      </c>
    </row>
    <row r="1554" spans="1:8" ht="11.25">
      <c r="A1554" s="11" t="s">
        <v>659</v>
      </c>
      <c r="E1554" s="5">
        <f>SUBTOTAL(9,E1553:E1553)</f>
        <v>2667.5</v>
      </c>
      <c r="F1554" s="6"/>
      <c r="H1554" s="8"/>
    </row>
    <row r="1555" spans="1:8" ht="11.25">
      <c r="A1555" s="4">
        <v>16638</v>
      </c>
      <c r="B1555" s="3" t="s">
        <v>73</v>
      </c>
      <c r="C1555" s="3" t="s">
        <v>19</v>
      </c>
      <c r="D1555" s="3" t="s">
        <v>567</v>
      </c>
      <c r="E1555" s="5">
        <v>1133.28</v>
      </c>
      <c r="F1555" s="6" t="s">
        <v>33</v>
      </c>
      <c r="G1555" s="7">
        <f>185.9/26</f>
        <v>7.15</v>
      </c>
      <c r="H1555" s="8">
        <v>39648</v>
      </c>
    </row>
    <row r="1556" spans="1:8" ht="11.25">
      <c r="A1556" s="4">
        <v>16638</v>
      </c>
      <c r="B1556" s="3" t="s">
        <v>73</v>
      </c>
      <c r="C1556" s="3" t="s">
        <v>19</v>
      </c>
      <c r="D1556" s="3" t="s">
        <v>567</v>
      </c>
      <c r="E1556" s="9">
        <v>282.43</v>
      </c>
      <c r="F1556" s="6"/>
      <c r="H1556" s="8"/>
    </row>
    <row r="1557" spans="1:8" ht="11.25">
      <c r="A1557" s="4">
        <v>16638</v>
      </c>
      <c r="B1557" s="3" t="s">
        <v>73</v>
      </c>
      <c r="C1557" s="3" t="s">
        <v>19</v>
      </c>
      <c r="D1557" s="3" t="s">
        <v>567</v>
      </c>
      <c r="E1557" s="9">
        <v>164.45</v>
      </c>
      <c r="F1557" s="6"/>
      <c r="H1557" s="8"/>
    </row>
    <row r="1558" spans="1:8" ht="11.25">
      <c r="A1558" s="4">
        <v>16638</v>
      </c>
      <c r="B1558" s="3" t="s">
        <v>73</v>
      </c>
      <c r="C1558" s="3" t="s">
        <v>19</v>
      </c>
      <c r="D1558" s="3" t="s">
        <v>567</v>
      </c>
      <c r="E1558" s="9">
        <v>67.93</v>
      </c>
      <c r="F1558" s="6"/>
      <c r="H1558" s="8"/>
    </row>
    <row r="1559" spans="1:8" ht="11.25">
      <c r="A1559" s="4">
        <v>16638</v>
      </c>
      <c r="B1559" s="3" t="s">
        <v>73</v>
      </c>
      <c r="C1559" s="3" t="s">
        <v>19</v>
      </c>
      <c r="D1559" s="3" t="s">
        <v>567</v>
      </c>
      <c r="E1559" s="9">
        <v>78.65</v>
      </c>
      <c r="F1559" s="6"/>
      <c r="H1559" s="8"/>
    </row>
    <row r="1560" spans="1:8" ht="11.25">
      <c r="A1560" s="11" t="s">
        <v>660</v>
      </c>
      <c r="E1560" s="9">
        <f>SUBTOTAL(9,E1555:E1559)</f>
        <v>1726.7400000000002</v>
      </c>
      <c r="F1560" s="6"/>
      <c r="H1560" s="8"/>
    </row>
    <row r="1561" spans="1:8" ht="11.25">
      <c r="A1561" s="4">
        <v>16682</v>
      </c>
      <c r="B1561" s="3" t="s">
        <v>7</v>
      </c>
      <c r="C1561" s="3" t="s">
        <v>148</v>
      </c>
      <c r="D1561" s="3" t="s">
        <v>661</v>
      </c>
      <c r="E1561" s="9">
        <v>476</v>
      </c>
      <c r="F1561" s="6" t="s">
        <v>33</v>
      </c>
      <c r="G1561" s="7">
        <v>8.5</v>
      </c>
      <c r="H1561" s="8">
        <v>39718</v>
      </c>
    </row>
    <row r="1562" spans="1:8" ht="11.25">
      <c r="A1562" s="4">
        <v>16682</v>
      </c>
      <c r="B1562" s="3" t="s">
        <v>7</v>
      </c>
      <c r="C1562" s="3" t="s">
        <v>148</v>
      </c>
      <c r="D1562" s="3" t="s">
        <v>661</v>
      </c>
      <c r="E1562" s="9">
        <v>646</v>
      </c>
      <c r="F1562" s="6"/>
      <c r="H1562" s="8"/>
    </row>
    <row r="1563" spans="1:8" ht="11.25">
      <c r="A1563" s="4">
        <v>16682</v>
      </c>
      <c r="B1563" s="3" t="s">
        <v>7</v>
      </c>
      <c r="C1563" s="3" t="s">
        <v>148</v>
      </c>
      <c r="D1563" s="3" t="s">
        <v>661</v>
      </c>
      <c r="E1563" s="9">
        <v>646</v>
      </c>
      <c r="F1563" s="6"/>
      <c r="H1563" s="8"/>
    </row>
    <row r="1564" spans="1:8" ht="11.25">
      <c r="A1564" s="4">
        <v>16682</v>
      </c>
      <c r="B1564" s="3" t="s">
        <v>7</v>
      </c>
      <c r="C1564" s="3" t="s">
        <v>148</v>
      </c>
      <c r="D1564" s="3" t="s">
        <v>661</v>
      </c>
      <c r="E1564" s="9">
        <v>612</v>
      </c>
      <c r="F1564" s="6"/>
      <c r="H1564" s="8"/>
    </row>
    <row r="1565" spans="1:8" ht="11.25">
      <c r="A1565" s="4">
        <v>16682</v>
      </c>
      <c r="B1565" s="3" t="s">
        <v>7</v>
      </c>
      <c r="C1565" s="3" t="s">
        <v>148</v>
      </c>
      <c r="D1565" s="3" t="s">
        <v>661</v>
      </c>
      <c r="E1565" s="9">
        <v>493</v>
      </c>
      <c r="F1565" s="6"/>
      <c r="H1565" s="8"/>
    </row>
    <row r="1566" spans="1:8" ht="11.25">
      <c r="A1566" s="11" t="s">
        <v>662</v>
      </c>
      <c r="E1566" s="9">
        <f>SUBTOTAL(9,E1561:E1565)</f>
        <v>2873</v>
      </c>
      <c r="F1566" s="6"/>
      <c r="H1566" s="8"/>
    </row>
    <row r="1567" spans="1:8" ht="11.25">
      <c r="A1567" s="4">
        <v>16683</v>
      </c>
      <c r="B1567" s="3" t="s">
        <v>54</v>
      </c>
      <c r="C1567" s="3" t="s">
        <v>25</v>
      </c>
      <c r="D1567" s="3" t="s">
        <v>663</v>
      </c>
      <c r="E1567" s="9">
        <v>300</v>
      </c>
      <c r="F1567" s="6" t="s">
        <v>33</v>
      </c>
      <c r="G1567" s="7">
        <v>8</v>
      </c>
      <c r="H1567" s="8">
        <v>39718</v>
      </c>
    </row>
    <row r="1568" spans="1:8" ht="11.25">
      <c r="A1568" s="4">
        <v>16683</v>
      </c>
      <c r="B1568" s="3" t="s">
        <v>54</v>
      </c>
      <c r="C1568" s="3" t="s">
        <v>25</v>
      </c>
      <c r="D1568" s="3" t="s">
        <v>663</v>
      </c>
      <c r="E1568" s="9">
        <v>392</v>
      </c>
      <c r="F1568" s="6"/>
      <c r="H1568" s="8"/>
    </row>
    <row r="1569" spans="1:8" ht="11.25">
      <c r="A1569" s="4">
        <v>16683</v>
      </c>
      <c r="B1569" s="3" t="s">
        <v>54</v>
      </c>
      <c r="C1569" s="3" t="s">
        <v>25</v>
      </c>
      <c r="D1569" s="3" t="s">
        <v>663</v>
      </c>
      <c r="E1569" s="9">
        <v>278</v>
      </c>
      <c r="F1569" s="6"/>
      <c r="H1569" s="8"/>
    </row>
    <row r="1570" spans="1:8" ht="11.25">
      <c r="A1570" s="4">
        <v>16683</v>
      </c>
      <c r="B1570" s="3" t="s">
        <v>54</v>
      </c>
      <c r="C1570" s="3" t="s">
        <v>25</v>
      </c>
      <c r="D1570" s="3" t="s">
        <v>663</v>
      </c>
      <c r="E1570" s="9">
        <v>356</v>
      </c>
      <c r="F1570" s="6"/>
      <c r="H1570" s="8"/>
    </row>
    <row r="1571" spans="1:8" ht="11.25">
      <c r="A1571" s="4">
        <v>16683</v>
      </c>
      <c r="B1571" s="3" t="s">
        <v>54</v>
      </c>
      <c r="C1571" s="3" t="s">
        <v>25</v>
      </c>
      <c r="D1571" s="3" t="s">
        <v>663</v>
      </c>
      <c r="E1571" s="9">
        <v>254</v>
      </c>
      <c r="F1571" s="6"/>
      <c r="H1571" s="8"/>
    </row>
    <row r="1572" spans="1:8" ht="11.25">
      <c r="A1572" s="11" t="s">
        <v>664</v>
      </c>
      <c r="E1572" s="9">
        <f>SUBTOTAL(9,E1567:E1571)</f>
        <v>1580</v>
      </c>
      <c r="F1572" s="6"/>
      <c r="H1572" s="8"/>
    </row>
    <row r="1573" spans="1:8" ht="11.25">
      <c r="A1573" s="4">
        <v>16702</v>
      </c>
      <c r="B1573" s="3" t="s">
        <v>39</v>
      </c>
      <c r="C1573" s="3" t="s">
        <v>73</v>
      </c>
      <c r="D1573" s="3" t="s">
        <v>665</v>
      </c>
      <c r="E1573" s="9">
        <v>251.25</v>
      </c>
      <c r="F1573" s="6" t="s">
        <v>33</v>
      </c>
      <c r="G1573" s="7">
        <v>7.5</v>
      </c>
      <c r="H1573" s="8">
        <v>39753</v>
      </c>
    </row>
    <row r="1574" spans="1:8" ht="11.25">
      <c r="A1574" s="11" t="s">
        <v>666</v>
      </c>
      <c r="E1574" s="9">
        <f>SUBTOTAL(9,E1573:E1573)</f>
        <v>251.25</v>
      </c>
      <c r="F1574" s="6"/>
      <c r="H1574" s="8"/>
    </row>
    <row r="1575" spans="1:8" ht="11.25">
      <c r="A1575" s="4">
        <v>16703</v>
      </c>
      <c r="B1575" s="3" t="s">
        <v>54</v>
      </c>
      <c r="C1575" s="3" t="s">
        <v>69</v>
      </c>
      <c r="D1575" s="3" t="s">
        <v>667</v>
      </c>
      <c r="E1575" s="9">
        <v>60</v>
      </c>
      <c r="F1575" s="6" t="s">
        <v>33</v>
      </c>
      <c r="G1575" s="7">
        <v>30</v>
      </c>
      <c r="H1575" s="8">
        <v>39753</v>
      </c>
    </row>
    <row r="1576" spans="1:8" ht="11.25">
      <c r="A1576" s="11" t="s">
        <v>668</v>
      </c>
      <c r="E1576" s="9">
        <f>SUBTOTAL(9,E1575:E1575)</f>
        <v>60</v>
      </c>
      <c r="F1576" s="6"/>
      <c r="H1576" s="8"/>
    </row>
    <row r="1577" spans="1:8" ht="11.25">
      <c r="A1577" s="4">
        <v>16706</v>
      </c>
      <c r="B1577" s="3" t="s">
        <v>73</v>
      </c>
      <c r="C1577" s="3" t="s">
        <v>19</v>
      </c>
      <c r="D1577" s="3" t="s">
        <v>669</v>
      </c>
      <c r="E1577" s="9">
        <v>241.31</v>
      </c>
      <c r="F1577" s="6" t="s">
        <v>33</v>
      </c>
      <c r="G1577" s="7">
        <f>185.9/26</f>
        <v>7.15</v>
      </c>
      <c r="H1577" s="8">
        <v>39753</v>
      </c>
    </row>
    <row r="1578" spans="1:8" ht="11.25">
      <c r="A1578" s="11" t="s">
        <v>670</v>
      </c>
      <c r="E1578" s="9">
        <f>SUBTOTAL(9,E1577:E1577)</f>
        <v>241.31</v>
      </c>
      <c r="F1578" s="6"/>
      <c r="H1578" s="8"/>
    </row>
    <row r="1579" spans="1:8" ht="11.25">
      <c r="A1579" s="4">
        <v>16708</v>
      </c>
      <c r="B1579" s="3" t="s">
        <v>39</v>
      </c>
      <c r="C1579" s="3" t="s">
        <v>54</v>
      </c>
      <c r="D1579" s="3" t="s">
        <v>671</v>
      </c>
      <c r="E1579" s="9">
        <v>112</v>
      </c>
      <c r="F1579" s="6" t="s">
        <v>672</v>
      </c>
      <c r="G1579" s="7">
        <v>16</v>
      </c>
      <c r="H1579" s="8">
        <v>39753</v>
      </c>
    </row>
    <row r="1580" spans="1:8" ht="11.25">
      <c r="A1580" s="4">
        <v>16708</v>
      </c>
      <c r="B1580" s="3" t="s">
        <v>39</v>
      </c>
      <c r="C1580" s="3" t="s">
        <v>54</v>
      </c>
      <c r="D1580" s="3" t="s">
        <v>671</v>
      </c>
      <c r="E1580" s="9">
        <v>464</v>
      </c>
      <c r="F1580" s="6"/>
      <c r="H1580" s="8"/>
    </row>
    <row r="1581" spans="1:8" ht="11.25">
      <c r="A1581" s="11" t="s">
        <v>673</v>
      </c>
      <c r="E1581" s="9">
        <f>SUBTOTAL(9,E1579:E1580)</f>
        <v>576</v>
      </c>
      <c r="F1581" s="6"/>
      <c r="H1581" s="8"/>
    </row>
    <row r="1582" spans="1:8" ht="11.25">
      <c r="A1582" s="4">
        <v>16710</v>
      </c>
      <c r="B1582" s="3" t="s">
        <v>39</v>
      </c>
      <c r="C1582" s="3" t="s">
        <v>60</v>
      </c>
      <c r="D1582" s="3" t="s">
        <v>560</v>
      </c>
      <c r="E1582" s="9">
        <v>360</v>
      </c>
      <c r="F1582" s="6" t="s">
        <v>33</v>
      </c>
      <c r="G1582" s="7">
        <v>10</v>
      </c>
      <c r="H1582" s="8">
        <v>39753</v>
      </c>
    </row>
    <row r="1583" spans="1:8" ht="11.25">
      <c r="A1583" s="4">
        <v>16710</v>
      </c>
      <c r="B1583" s="3" t="s">
        <v>39</v>
      </c>
      <c r="C1583" s="3" t="s">
        <v>60</v>
      </c>
      <c r="D1583" s="3" t="s">
        <v>560</v>
      </c>
      <c r="E1583" s="9">
        <v>315</v>
      </c>
      <c r="F1583" s="6"/>
      <c r="H1583" s="8"/>
    </row>
    <row r="1584" spans="1:8" ht="11.25">
      <c r="A1584" s="11" t="s">
        <v>674</v>
      </c>
      <c r="E1584" s="9">
        <f>SUBTOTAL(9,E1582:E1583)</f>
        <v>675</v>
      </c>
      <c r="F1584" s="6"/>
      <c r="H1584" s="8"/>
    </row>
    <row r="1585" spans="1:8" ht="11.25">
      <c r="A1585" s="4">
        <v>16711</v>
      </c>
      <c r="B1585" s="3" t="s">
        <v>12</v>
      </c>
      <c r="C1585" s="3" t="s">
        <v>69</v>
      </c>
      <c r="D1585" s="3" t="s">
        <v>675</v>
      </c>
      <c r="E1585" s="9">
        <v>245.63</v>
      </c>
      <c r="F1585" s="6" t="s">
        <v>33</v>
      </c>
      <c r="G1585" s="7">
        <v>7.5</v>
      </c>
      <c r="H1585" s="8">
        <v>39758</v>
      </c>
    </row>
    <row r="1586" spans="1:8" ht="11.25">
      <c r="A1586" s="11" t="s">
        <v>676</v>
      </c>
      <c r="E1586" s="9">
        <f>SUBTOTAL(9,E1585:E1585)</f>
        <v>245.63</v>
      </c>
      <c r="F1586" s="6"/>
      <c r="H1586" s="8"/>
    </row>
    <row r="1587" spans="1:8" ht="11.25">
      <c r="A1587" s="4">
        <v>16712</v>
      </c>
      <c r="B1587" s="3" t="s">
        <v>39</v>
      </c>
      <c r="C1587" s="3" t="s">
        <v>19</v>
      </c>
      <c r="D1587" s="3" t="s">
        <v>444</v>
      </c>
      <c r="E1587" s="9">
        <v>255</v>
      </c>
      <c r="F1587" s="6" t="s">
        <v>33</v>
      </c>
      <c r="G1587" s="7">
        <v>7.5</v>
      </c>
      <c r="H1587" s="8">
        <v>39753</v>
      </c>
    </row>
    <row r="1588" spans="1:8" ht="11.25">
      <c r="A1588" s="11" t="s">
        <v>677</v>
      </c>
      <c r="E1588" s="9">
        <f>SUBTOTAL(9,E1587:E1587)</f>
        <v>255</v>
      </c>
      <c r="F1588" s="6"/>
      <c r="H1588" s="8"/>
    </row>
    <row r="1589" spans="1:8" ht="11.25">
      <c r="A1589" s="4">
        <v>16713</v>
      </c>
      <c r="B1589" s="3" t="s">
        <v>39</v>
      </c>
      <c r="C1589" s="3" t="s">
        <v>69</v>
      </c>
      <c r="D1589" s="3" t="s">
        <v>678</v>
      </c>
      <c r="E1589" s="9">
        <v>286.88</v>
      </c>
      <c r="F1589" s="6" t="s">
        <v>33</v>
      </c>
      <c r="G1589" s="7">
        <v>7.5</v>
      </c>
      <c r="H1589" s="8">
        <v>39753</v>
      </c>
    </row>
    <row r="1590" spans="1:8" ht="11.25">
      <c r="A1590" s="11" t="s">
        <v>679</v>
      </c>
      <c r="E1590" s="9">
        <f>SUBTOTAL(9,E1589:E1589)</f>
        <v>286.88</v>
      </c>
      <c r="F1590" s="6"/>
      <c r="H1590" s="8"/>
    </row>
    <row r="1591" spans="1:8" ht="11.25">
      <c r="A1591" s="4">
        <v>16714</v>
      </c>
      <c r="B1591" s="3" t="s">
        <v>117</v>
      </c>
      <c r="C1591" s="3" t="s">
        <v>36</v>
      </c>
      <c r="D1591" s="3" t="s">
        <v>680</v>
      </c>
      <c r="E1591" s="9">
        <v>106.88</v>
      </c>
      <c r="F1591" s="6" t="s">
        <v>33</v>
      </c>
      <c r="G1591" s="7">
        <v>7.5</v>
      </c>
      <c r="H1591" s="8">
        <v>39753</v>
      </c>
    </row>
    <row r="1592" spans="1:8" ht="11.25">
      <c r="A1592" s="11" t="s">
        <v>681</v>
      </c>
      <c r="E1592" s="9">
        <f>SUBTOTAL(9,E1591:E1591)</f>
        <v>106.88</v>
      </c>
      <c r="F1592" s="6"/>
      <c r="H1592" s="8"/>
    </row>
    <row r="1593" spans="1:8" ht="11.25">
      <c r="A1593" s="4">
        <v>16728</v>
      </c>
      <c r="B1593" s="3" t="s">
        <v>39</v>
      </c>
      <c r="C1593" s="3" t="s">
        <v>117</v>
      </c>
      <c r="D1593" s="3" t="s">
        <v>682</v>
      </c>
      <c r="E1593" s="9">
        <v>96.53</v>
      </c>
      <c r="F1593" s="6" t="s">
        <v>33</v>
      </c>
      <c r="G1593" s="7">
        <f>185.9/26</f>
        <v>7.15</v>
      </c>
      <c r="H1593" s="8">
        <v>39774</v>
      </c>
    </row>
    <row r="1594" spans="1:8" ht="11.25">
      <c r="A1594" s="11" t="s">
        <v>683</v>
      </c>
      <c r="E1594" s="9">
        <f>SUBTOTAL(9,E1593:E1593)</f>
        <v>96.53</v>
      </c>
      <c r="F1594" s="6"/>
      <c r="H1594" s="8"/>
    </row>
    <row r="1595" spans="1:8" ht="11.25">
      <c r="A1595" s="4">
        <v>16729</v>
      </c>
      <c r="B1595" s="3" t="s">
        <v>60</v>
      </c>
      <c r="C1595" s="3" t="s">
        <v>25</v>
      </c>
      <c r="D1595" s="3" t="s">
        <v>684</v>
      </c>
      <c r="E1595" s="9">
        <v>75</v>
      </c>
      <c r="F1595" s="6" t="s">
        <v>33</v>
      </c>
      <c r="G1595" s="7">
        <v>7.5</v>
      </c>
      <c r="H1595" s="8">
        <v>39774</v>
      </c>
    </row>
    <row r="1596" spans="1:8" ht="11.25">
      <c r="A1596" s="11" t="s">
        <v>685</v>
      </c>
      <c r="E1596" s="9">
        <f>SUBTOTAL(9,E1595:E1595)</f>
        <v>75</v>
      </c>
      <c r="F1596" s="6"/>
      <c r="H1596" s="8"/>
    </row>
    <row r="1597" spans="1:8" ht="11.25">
      <c r="A1597" s="11" t="s">
        <v>686</v>
      </c>
      <c r="E1597" s="9">
        <f>SUBTOTAL(9,E2:E1595)</f>
        <v>1929120.6599999932</v>
      </c>
      <c r="F1597" s="6"/>
      <c r="H1597" s="8"/>
    </row>
    <row r="1598" ht="11.25">
      <c r="E1598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67">
      <selection activeCell="A200" sqref="A200"/>
    </sheetView>
  </sheetViews>
  <sheetFormatPr defaultColWidth="9.00390625" defaultRowHeight="14.25"/>
  <cols>
    <col min="1" max="3" width="9.00390625" style="3" customWidth="1"/>
    <col min="4" max="4" width="9.00390625" style="14" customWidth="1"/>
    <col min="5" max="5" width="9.00390625" style="9" customWidth="1"/>
    <col min="6" max="16384" width="9.00390625" style="3" customWidth="1"/>
  </cols>
  <sheetData>
    <row r="1" spans="1:5" ht="11.25">
      <c r="A1" s="12" t="s">
        <v>687</v>
      </c>
      <c r="B1" s="12" t="s">
        <v>3</v>
      </c>
      <c r="C1" s="12" t="s">
        <v>688</v>
      </c>
      <c r="D1" s="12" t="s">
        <v>2</v>
      </c>
      <c r="E1" s="13" t="s">
        <v>689</v>
      </c>
    </row>
    <row r="2" spans="1:5" ht="11.25">
      <c r="A2" s="3" t="s">
        <v>699</v>
      </c>
      <c r="B2" s="3" t="s">
        <v>130</v>
      </c>
      <c r="C2" s="3" t="s">
        <v>700</v>
      </c>
      <c r="D2" s="14" t="s">
        <v>19</v>
      </c>
      <c r="E2" s="9">
        <v>100</v>
      </c>
    </row>
    <row r="3" spans="1:5" ht="11.25">
      <c r="A3" s="3" t="s">
        <v>701</v>
      </c>
      <c r="B3" s="3" t="s">
        <v>130</v>
      </c>
      <c r="C3" s="3" t="s">
        <v>702</v>
      </c>
      <c r="D3" s="14" t="s">
        <v>69</v>
      </c>
      <c r="E3" s="9">
        <v>100</v>
      </c>
    </row>
    <row r="4" spans="1:5" ht="11.25">
      <c r="A4" s="3" t="s">
        <v>704</v>
      </c>
      <c r="B4" s="3" t="s">
        <v>393</v>
      </c>
      <c r="C4" s="3" t="s">
        <v>690</v>
      </c>
      <c r="D4" s="14" t="s">
        <v>69</v>
      </c>
      <c r="E4" s="9">
        <v>100</v>
      </c>
    </row>
    <row r="5" spans="1:5" ht="11.25">
      <c r="A5" s="3" t="s">
        <v>705</v>
      </c>
      <c r="B5" s="3" t="s">
        <v>86</v>
      </c>
      <c r="C5" s="3" t="s">
        <v>694</v>
      </c>
      <c r="D5" s="14" t="s">
        <v>19</v>
      </c>
      <c r="E5" s="9">
        <v>100</v>
      </c>
    </row>
    <row r="6" spans="1:5" ht="11.25">
      <c r="A6" s="3" t="s">
        <v>707</v>
      </c>
      <c r="B6" s="3" t="s">
        <v>331</v>
      </c>
      <c r="C6" s="3" t="s">
        <v>708</v>
      </c>
      <c r="D6" s="14" t="s">
        <v>39</v>
      </c>
      <c r="E6" s="9">
        <v>100</v>
      </c>
    </row>
    <row r="7" spans="1:5" ht="11.25">
      <c r="A7" s="3" t="s">
        <v>716</v>
      </c>
      <c r="B7" s="3" t="s">
        <v>682</v>
      </c>
      <c r="C7" s="3" t="s">
        <v>714</v>
      </c>
      <c r="D7" s="14" t="s">
        <v>117</v>
      </c>
      <c r="E7" s="9">
        <v>100</v>
      </c>
    </row>
    <row r="8" spans="1:5" ht="11.25">
      <c r="A8" s="3" t="s">
        <v>718</v>
      </c>
      <c r="B8" s="3" t="s">
        <v>575</v>
      </c>
      <c r="C8" s="3" t="s">
        <v>719</v>
      </c>
      <c r="D8" s="14" t="s">
        <v>39</v>
      </c>
      <c r="E8" s="9">
        <v>100</v>
      </c>
    </row>
    <row r="9" spans="1:5" ht="11.25">
      <c r="A9" s="3" t="s">
        <v>722</v>
      </c>
      <c r="B9" s="3" t="s">
        <v>496</v>
      </c>
      <c r="C9" s="3" t="s">
        <v>712</v>
      </c>
      <c r="D9" s="14" t="s">
        <v>69</v>
      </c>
      <c r="E9" s="9">
        <v>100</v>
      </c>
    </row>
    <row r="10" spans="1:5" ht="11.25">
      <c r="A10" s="3" t="s">
        <v>726</v>
      </c>
      <c r="B10" s="3" t="s">
        <v>180</v>
      </c>
      <c r="C10" s="3" t="s">
        <v>727</v>
      </c>
      <c r="D10" s="14" t="s">
        <v>19</v>
      </c>
      <c r="E10" s="9">
        <v>100</v>
      </c>
    </row>
    <row r="11" spans="1:5" ht="11.25">
      <c r="A11" s="3" t="s">
        <v>737</v>
      </c>
      <c r="B11" s="3" t="s">
        <v>684</v>
      </c>
      <c r="C11" s="3" t="s">
        <v>690</v>
      </c>
      <c r="D11" s="14" t="s">
        <v>25</v>
      </c>
      <c r="E11" s="9">
        <v>100</v>
      </c>
    </row>
    <row r="12" spans="1:5" ht="11.25">
      <c r="A12" s="3" t="s">
        <v>739</v>
      </c>
      <c r="B12" s="3" t="s">
        <v>276</v>
      </c>
      <c r="C12" s="3" t="s">
        <v>740</v>
      </c>
      <c r="D12" s="14" t="s">
        <v>19</v>
      </c>
      <c r="E12" s="9">
        <v>100</v>
      </c>
    </row>
    <row r="13" spans="1:5" ht="11.25">
      <c r="A13" s="3" t="s">
        <v>742</v>
      </c>
      <c r="B13" s="3" t="s">
        <v>230</v>
      </c>
      <c r="C13" s="3" t="s">
        <v>743</v>
      </c>
      <c r="D13" s="14" t="s">
        <v>54</v>
      </c>
      <c r="E13" s="9">
        <v>100</v>
      </c>
    </row>
    <row r="14" spans="1:5" ht="11.25">
      <c r="A14" s="3" t="s">
        <v>747</v>
      </c>
      <c r="B14" s="3" t="s">
        <v>109</v>
      </c>
      <c r="C14" s="3" t="s">
        <v>733</v>
      </c>
      <c r="D14" s="14" t="s">
        <v>12</v>
      </c>
      <c r="E14" s="9">
        <v>100</v>
      </c>
    </row>
    <row r="15" spans="1:5" ht="11.25">
      <c r="A15" s="3" t="s">
        <v>748</v>
      </c>
      <c r="B15" s="3" t="s">
        <v>387</v>
      </c>
      <c r="C15" s="3" t="s">
        <v>692</v>
      </c>
      <c r="D15" s="14" t="s">
        <v>69</v>
      </c>
      <c r="E15" s="9">
        <v>100</v>
      </c>
    </row>
    <row r="16" spans="1:5" ht="11.25">
      <c r="A16" s="3" t="s">
        <v>749</v>
      </c>
      <c r="B16" s="3" t="s">
        <v>450</v>
      </c>
      <c r="C16" s="3" t="s">
        <v>750</v>
      </c>
      <c r="D16" s="14" t="s">
        <v>39</v>
      </c>
      <c r="E16" s="9">
        <v>50</v>
      </c>
    </row>
    <row r="17" spans="1:5" ht="11.25">
      <c r="A17" s="3" t="s">
        <v>753</v>
      </c>
      <c r="B17" s="3" t="s">
        <v>349</v>
      </c>
      <c r="C17" s="3" t="s">
        <v>754</v>
      </c>
      <c r="D17" s="14" t="s">
        <v>19</v>
      </c>
      <c r="E17" s="9">
        <v>100</v>
      </c>
    </row>
    <row r="18" spans="1:5" ht="11.25">
      <c r="A18" s="3" t="s">
        <v>759</v>
      </c>
      <c r="B18" s="3" t="s">
        <v>378</v>
      </c>
      <c r="C18" s="3" t="s">
        <v>715</v>
      </c>
      <c r="D18" s="14" t="s">
        <v>8</v>
      </c>
      <c r="E18" s="9">
        <v>100</v>
      </c>
    </row>
    <row r="19" spans="1:5" ht="11.25">
      <c r="A19" s="3" t="s">
        <v>761</v>
      </c>
      <c r="B19" s="3" t="s">
        <v>667</v>
      </c>
      <c r="C19" s="3" t="s">
        <v>758</v>
      </c>
      <c r="D19" s="14" t="s">
        <v>69</v>
      </c>
      <c r="E19" s="9">
        <v>100</v>
      </c>
    </row>
    <row r="20" spans="1:5" ht="11.25">
      <c r="A20" s="3" t="s">
        <v>764</v>
      </c>
      <c r="B20" s="3" t="s">
        <v>464</v>
      </c>
      <c r="C20" s="3" t="s">
        <v>765</v>
      </c>
      <c r="D20" s="14" t="s">
        <v>60</v>
      </c>
      <c r="E20" s="9">
        <v>100</v>
      </c>
    </row>
    <row r="21" spans="1:5" ht="11.25">
      <c r="A21" s="3" t="s">
        <v>767</v>
      </c>
      <c r="B21" s="3" t="s">
        <v>532</v>
      </c>
      <c r="C21" s="3" t="s">
        <v>710</v>
      </c>
      <c r="D21" s="14" t="s">
        <v>8</v>
      </c>
      <c r="E21" s="9">
        <v>100</v>
      </c>
    </row>
    <row r="22" spans="1:5" ht="11.25">
      <c r="A22" s="3" t="s">
        <v>768</v>
      </c>
      <c r="B22" s="3" t="s">
        <v>9</v>
      </c>
      <c r="C22" s="3" t="s">
        <v>763</v>
      </c>
      <c r="D22" s="14" t="s">
        <v>8</v>
      </c>
      <c r="E22" s="9">
        <v>100</v>
      </c>
    </row>
    <row r="23" spans="1:5" ht="11.25">
      <c r="A23" s="3" t="s">
        <v>769</v>
      </c>
      <c r="B23" s="3" t="s">
        <v>244</v>
      </c>
      <c r="C23" s="3" t="s">
        <v>514</v>
      </c>
      <c r="D23" s="14" t="s">
        <v>19</v>
      </c>
      <c r="E23" s="9">
        <v>100</v>
      </c>
    </row>
    <row r="24" spans="1:5" ht="11.25">
      <c r="A24" s="3" t="s">
        <v>770</v>
      </c>
      <c r="B24" s="3" t="s">
        <v>219</v>
      </c>
      <c r="C24" s="3" t="s">
        <v>690</v>
      </c>
      <c r="D24" s="14" t="s">
        <v>36</v>
      </c>
      <c r="E24" s="9">
        <v>100</v>
      </c>
    </row>
    <row r="25" spans="1:5" ht="11.25">
      <c r="A25" s="3" t="s">
        <v>772</v>
      </c>
      <c r="B25" s="3" t="s">
        <v>238</v>
      </c>
      <c r="C25" s="3" t="s">
        <v>773</v>
      </c>
      <c r="D25" s="14" t="s">
        <v>12</v>
      </c>
      <c r="E25" s="9">
        <v>100</v>
      </c>
    </row>
    <row r="26" spans="1:5" ht="11.25">
      <c r="A26" s="3" t="s">
        <v>774</v>
      </c>
      <c r="B26" s="3" t="s">
        <v>567</v>
      </c>
      <c r="C26" s="3" t="s">
        <v>775</v>
      </c>
      <c r="D26" s="14" t="s">
        <v>19</v>
      </c>
      <c r="E26" s="9">
        <v>100</v>
      </c>
    </row>
    <row r="27" spans="1:5" ht="11.25">
      <c r="A27" s="3" t="s">
        <v>778</v>
      </c>
      <c r="B27" s="3" t="s">
        <v>172</v>
      </c>
      <c r="C27" s="3" t="s">
        <v>779</v>
      </c>
      <c r="D27" s="14" t="s">
        <v>19</v>
      </c>
      <c r="E27" s="9">
        <v>100</v>
      </c>
    </row>
    <row r="28" spans="1:5" ht="11.25">
      <c r="A28" s="3" t="s">
        <v>780</v>
      </c>
      <c r="B28" s="3" t="s">
        <v>172</v>
      </c>
      <c r="C28" s="3" t="s">
        <v>690</v>
      </c>
      <c r="D28" s="14" t="s">
        <v>19</v>
      </c>
      <c r="E28" s="9">
        <v>100</v>
      </c>
    </row>
    <row r="29" spans="1:5" ht="11.25">
      <c r="A29" s="3" t="s">
        <v>781</v>
      </c>
      <c r="B29" s="3" t="s">
        <v>172</v>
      </c>
      <c r="C29" s="3" t="s">
        <v>782</v>
      </c>
      <c r="D29" s="14" t="s">
        <v>19</v>
      </c>
      <c r="E29" s="9">
        <v>100</v>
      </c>
    </row>
    <row r="30" spans="1:5" ht="11.25">
      <c r="A30" s="3" t="s">
        <v>783</v>
      </c>
      <c r="B30" s="3" t="s">
        <v>174</v>
      </c>
      <c r="C30" s="3" t="s">
        <v>709</v>
      </c>
      <c r="D30" s="14" t="s">
        <v>19</v>
      </c>
      <c r="E30" s="9">
        <v>100</v>
      </c>
    </row>
    <row r="31" spans="1:5" ht="11.25">
      <c r="A31" s="3" t="s">
        <v>784</v>
      </c>
      <c r="B31" s="3" t="s">
        <v>188</v>
      </c>
      <c r="C31" s="3" t="s">
        <v>717</v>
      </c>
      <c r="D31" s="14" t="s">
        <v>19</v>
      </c>
      <c r="E31" s="9">
        <v>100</v>
      </c>
    </row>
    <row r="32" spans="1:5" ht="11.25">
      <c r="A32" s="3" t="s">
        <v>788</v>
      </c>
      <c r="B32" s="3" t="s">
        <v>492</v>
      </c>
      <c r="C32" s="3" t="s">
        <v>789</v>
      </c>
      <c r="D32" s="14" t="s">
        <v>73</v>
      </c>
      <c r="E32" s="9">
        <v>100</v>
      </c>
    </row>
    <row r="33" spans="1:5" ht="11.25">
      <c r="A33" s="3" t="s">
        <v>790</v>
      </c>
      <c r="B33" s="3" t="s">
        <v>540</v>
      </c>
      <c r="C33" s="3" t="s">
        <v>791</v>
      </c>
      <c r="D33" s="14" t="s">
        <v>60</v>
      </c>
      <c r="E33" s="9">
        <v>100</v>
      </c>
    </row>
    <row r="34" spans="1:5" ht="11.25">
      <c r="A34" s="3" t="s">
        <v>793</v>
      </c>
      <c r="B34" s="3" t="s">
        <v>363</v>
      </c>
      <c r="C34" s="3" t="s">
        <v>741</v>
      </c>
      <c r="D34" s="14" t="s">
        <v>19</v>
      </c>
      <c r="E34" s="9">
        <v>100</v>
      </c>
    </row>
    <row r="35" spans="1:5" ht="11.25">
      <c r="A35" s="3" t="s">
        <v>794</v>
      </c>
      <c r="B35" s="3" t="s">
        <v>150</v>
      </c>
      <c r="C35" s="3" t="s">
        <v>771</v>
      </c>
      <c r="D35" s="14" t="s">
        <v>7</v>
      </c>
      <c r="E35" s="9">
        <v>100</v>
      </c>
    </row>
    <row r="36" spans="1:5" ht="11.25">
      <c r="A36" s="3" t="s">
        <v>795</v>
      </c>
      <c r="B36" s="3" t="s">
        <v>176</v>
      </c>
      <c r="C36" s="3" t="s">
        <v>731</v>
      </c>
      <c r="D36" s="14" t="s">
        <v>19</v>
      </c>
      <c r="E36" s="9">
        <v>100</v>
      </c>
    </row>
    <row r="37" spans="1:5" ht="11.25">
      <c r="A37" s="3" t="s">
        <v>798</v>
      </c>
      <c r="B37" s="3" t="s">
        <v>661</v>
      </c>
      <c r="C37" s="3" t="s">
        <v>799</v>
      </c>
      <c r="D37" s="14" t="s">
        <v>148</v>
      </c>
      <c r="E37" s="9">
        <v>100</v>
      </c>
    </row>
    <row r="38" spans="1:5" ht="11.25">
      <c r="A38" s="3" t="s">
        <v>801</v>
      </c>
      <c r="B38" s="3" t="s">
        <v>45</v>
      </c>
      <c r="C38" s="3" t="s">
        <v>802</v>
      </c>
      <c r="D38" s="14" t="s">
        <v>19</v>
      </c>
      <c r="E38" s="9">
        <v>100</v>
      </c>
    </row>
    <row r="39" spans="1:5" ht="11.25">
      <c r="A39" s="3" t="s">
        <v>803</v>
      </c>
      <c r="B39" s="3" t="s">
        <v>804</v>
      </c>
      <c r="C39" s="3" t="s">
        <v>786</v>
      </c>
      <c r="D39" s="14" t="s">
        <v>39</v>
      </c>
      <c r="E39" s="9">
        <v>100</v>
      </c>
    </row>
    <row r="40" spans="1:5" ht="11.25">
      <c r="A40" s="3" t="s">
        <v>805</v>
      </c>
      <c r="B40" s="3" t="s">
        <v>804</v>
      </c>
      <c r="C40" s="3" t="s">
        <v>732</v>
      </c>
      <c r="D40" s="14" t="s">
        <v>36</v>
      </c>
      <c r="E40" s="9">
        <v>100</v>
      </c>
    </row>
    <row r="41" spans="1:5" ht="11.25">
      <c r="A41" s="3" t="s">
        <v>807</v>
      </c>
      <c r="B41" s="3" t="s">
        <v>100</v>
      </c>
      <c r="C41" s="3" t="s">
        <v>693</v>
      </c>
      <c r="D41" s="14" t="s">
        <v>19</v>
      </c>
      <c r="E41" s="9">
        <v>100</v>
      </c>
    </row>
    <row r="42" spans="1:5" ht="11.25">
      <c r="A42" s="3" t="s">
        <v>808</v>
      </c>
      <c r="B42" s="3" t="s">
        <v>124</v>
      </c>
      <c r="C42" s="3" t="s">
        <v>727</v>
      </c>
      <c r="D42" s="14" t="s">
        <v>19</v>
      </c>
      <c r="E42" s="9">
        <v>100</v>
      </c>
    </row>
    <row r="43" spans="1:5" ht="11.25">
      <c r="A43" s="3" t="s">
        <v>809</v>
      </c>
      <c r="B43" s="3" t="s">
        <v>118</v>
      </c>
      <c r="C43" s="3" t="s">
        <v>810</v>
      </c>
      <c r="D43" s="14" t="s">
        <v>22</v>
      </c>
      <c r="E43" s="9">
        <v>100</v>
      </c>
    </row>
    <row r="44" spans="1:5" ht="11.25">
      <c r="A44" s="3" t="s">
        <v>813</v>
      </c>
      <c r="B44" s="3" t="s">
        <v>128</v>
      </c>
      <c r="C44" s="3" t="s">
        <v>814</v>
      </c>
      <c r="D44" s="14" t="s">
        <v>148</v>
      </c>
      <c r="E44" s="9">
        <v>100</v>
      </c>
    </row>
    <row r="45" spans="1:5" ht="11.25">
      <c r="A45" s="3" t="s">
        <v>815</v>
      </c>
      <c r="B45" s="3" t="s">
        <v>128</v>
      </c>
      <c r="C45" s="3" t="s">
        <v>690</v>
      </c>
      <c r="D45" s="14" t="s">
        <v>97</v>
      </c>
      <c r="E45" s="9">
        <v>100</v>
      </c>
    </row>
    <row r="46" spans="1:5" ht="11.25">
      <c r="A46" s="3" t="s">
        <v>816</v>
      </c>
      <c r="B46" s="3" t="s">
        <v>454</v>
      </c>
      <c r="C46" s="3" t="s">
        <v>817</v>
      </c>
      <c r="D46" s="14" t="s">
        <v>39</v>
      </c>
      <c r="E46" s="9">
        <v>100</v>
      </c>
    </row>
    <row r="47" spans="1:5" ht="11.25">
      <c r="A47" s="3" t="s">
        <v>819</v>
      </c>
      <c r="B47" s="3" t="s">
        <v>134</v>
      </c>
      <c r="C47" s="3" t="s">
        <v>721</v>
      </c>
      <c r="D47" s="14" t="s">
        <v>39</v>
      </c>
      <c r="E47" s="9">
        <v>100</v>
      </c>
    </row>
    <row r="48" spans="1:5" ht="11.25">
      <c r="A48" s="3" t="s">
        <v>820</v>
      </c>
      <c r="B48" s="3" t="s">
        <v>553</v>
      </c>
      <c r="C48" s="3" t="s">
        <v>773</v>
      </c>
      <c r="D48" s="14" t="s">
        <v>12</v>
      </c>
      <c r="E48" s="9">
        <v>100</v>
      </c>
    </row>
    <row r="49" spans="1:5" ht="11.25">
      <c r="A49" s="3" t="s">
        <v>821</v>
      </c>
      <c r="B49" s="3" t="s">
        <v>126</v>
      </c>
      <c r="C49" s="3" t="s">
        <v>822</v>
      </c>
      <c r="D49" s="14" t="s">
        <v>97</v>
      </c>
      <c r="E49" s="9">
        <v>100</v>
      </c>
    </row>
    <row r="50" spans="1:5" ht="11.25">
      <c r="A50" s="3" t="s">
        <v>823</v>
      </c>
      <c r="B50" s="3" t="s">
        <v>126</v>
      </c>
      <c r="C50" s="3" t="s">
        <v>824</v>
      </c>
      <c r="D50" s="14" t="s">
        <v>117</v>
      </c>
      <c r="E50" s="9">
        <v>100</v>
      </c>
    </row>
    <row r="51" spans="1:5" ht="11.25">
      <c r="A51" s="3" t="s">
        <v>825</v>
      </c>
      <c r="B51" s="3" t="s">
        <v>268</v>
      </c>
      <c r="C51" s="3" t="s">
        <v>694</v>
      </c>
      <c r="D51" s="14" t="s">
        <v>12</v>
      </c>
      <c r="E51" s="9">
        <v>100</v>
      </c>
    </row>
    <row r="52" spans="1:5" ht="11.25">
      <c r="A52" s="3" t="s">
        <v>826</v>
      </c>
      <c r="B52" s="3" t="s">
        <v>162</v>
      </c>
      <c r="C52" s="3" t="s">
        <v>818</v>
      </c>
      <c r="D52" s="14" t="s">
        <v>69</v>
      </c>
      <c r="E52" s="9">
        <v>100</v>
      </c>
    </row>
    <row r="53" spans="1:5" ht="11.25">
      <c r="A53" s="3" t="s">
        <v>827</v>
      </c>
      <c r="B53" s="3" t="s">
        <v>182</v>
      </c>
      <c r="C53" s="3" t="s">
        <v>776</v>
      </c>
      <c r="D53" s="14" t="s">
        <v>69</v>
      </c>
      <c r="E53" s="9">
        <v>100</v>
      </c>
    </row>
    <row r="54" spans="1:5" ht="11.25">
      <c r="A54" s="3" t="s">
        <v>828</v>
      </c>
      <c r="B54" s="3" t="s">
        <v>182</v>
      </c>
      <c r="C54" s="3" t="s">
        <v>721</v>
      </c>
      <c r="D54" s="14" t="s">
        <v>69</v>
      </c>
      <c r="E54" s="9">
        <v>100</v>
      </c>
    </row>
    <row r="55" spans="1:5" ht="11.25">
      <c r="A55" s="3" t="s">
        <v>829</v>
      </c>
      <c r="B55" s="3" t="s">
        <v>182</v>
      </c>
      <c r="C55" s="3" t="s">
        <v>785</v>
      </c>
      <c r="D55" s="14" t="s">
        <v>19</v>
      </c>
      <c r="E55" s="9">
        <v>100</v>
      </c>
    </row>
    <row r="56" spans="1:5" ht="11.25">
      <c r="A56" s="3" t="s">
        <v>830</v>
      </c>
      <c r="B56" s="3" t="s">
        <v>418</v>
      </c>
      <c r="C56" s="3" t="s">
        <v>120</v>
      </c>
      <c r="D56" s="14" t="s">
        <v>19</v>
      </c>
      <c r="E56" s="9">
        <v>100</v>
      </c>
    </row>
    <row r="57" spans="1:5" ht="11.25">
      <c r="A57" s="3" t="s">
        <v>831</v>
      </c>
      <c r="B57" s="3" t="s">
        <v>295</v>
      </c>
      <c r="C57" s="3" t="s">
        <v>746</v>
      </c>
      <c r="D57" s="14" t="s">
        <v>60</v>
      </c>
      <c r="E57" s="9">
        <v>100</v>
      </c>
    </row>
    <row r="58" spans="1:5" ht="11.25">
      <c r="A58" s="3" t="s">
        <v>832</v>
      </c>
      <c r="B58" s="3" t="s">
        <v>84</v>
      </c>
      <c r="C58" s="3" t="s">
        <v>693</v>
      </c>
      <c r="D58" s="14" t="s">
        <v>8</v>
      </c>
      <c r="E58" s="9">
        <v>100</v>
      </c>
    </row>
    <row r="59" spans="1:5" ht="11.25">
      <c r="A59" s="3" t="s">
        <v>833</v>
      </c>
      <c r="B59" s="3" t="s">
        <v>209</v>
      </c>
      <c r="C59" s="3" t="s">
        <v>712</v>
      </c>
      <c r="D59" s="14" t="s">
        <v>148</v>
      </c>
      <c r="E59" s="9">
        <v>100</v>
      </c>
    </row>
    <row r="60" spans="1:5" ht="11.25">
      <c r="A60" s="3" t="s">
        <v>835</v>
      </c>
      <c r="B60" s="3" t="s">
        <v>665</v>
      </c>
      <c r="C60" s="3" t="s">
        <v>712</v>
      </c>
      <c r="D60" s="14" t="s">
        <v>73</v>
      </c>
      <c r="E60" s="9">
        <v>100</v>
      </c>
    </row>
    <row r="61" spans="1:5" ht="11.25">
      <c r="A61" s="3" t="s">
        <v>836</v>
      </c>
      <c r="B61" s="3" t="s">
        <v>357</v>
      </c>
      <c r="C61" s="3" t="s">
        <v>730</v>
      </c>
      <c r="D61" s="14" t="s">
        <v>12</v>
      </c>
      <c r="E61" s="9">
        <v>100</v>
      </c>
    </row>
    <row r="62" spans="1:5" ht="11.25">
      <c r="A62" s="3" t="s">
        <v>837</v>
      </c>
      <c r="B62" s="3" t="s">
        <v>357</v>
      </c>
      <c r="C62" s="3" t="s">
        <v>693</v>
      </c>
      <c r="D62" s="14" t="s">
        <v>19</v>
      </c>
      <c r="E62" s="9">
        <v>100</v>
      </c>
    </row>
    <row r="63" spans="1:5" ht="11.25">
      <c r="A63" s="3" t="s">
        <v>838</v>
      </c>
      <c r="B63" s="3" t="s">
        <v>325</v>
      </c>
      <c r="C63" s="3" t="s">
        <v>839</v>
      </c>
      <c r="D63" s="14" t="s">
        <v>60</v>
      </c>
      <c r="E63" s="9">
        <v>100</v>
      </c>
    </row>
    <row r="64" spans="1:5" ht="11.25">
      <c r="A64" s="3" t="s">
        <v>840</v>
      </c>
      <c r="B64" s="3" t="s">
        <v>436</v>
      </c>
      <c r="C64" s="3" t="s">
        <v>720</v>
      </c>
      <c r="D64" s="14" t="s">
        <v>13</v>
      </c>
      <c r="E64" s="9">
        <v>100</v>
      </c>
    </row>
    <row r="65" spans="1:5" ht="11.25">
      <c r="A65" s="3" t="s">
        <v>842</v>
      </c>
      <c r="B65" s="3" t="s">
        <v>98</v>
      </c>
      <c r="C65" s="3" t="s">
        <v>843</v>
      </c>
      <c r="D65" s="14" t="s">
        <v>19</v>
      </c>
      <c r="E65" s="9">
        <v>100</v>
      </c>
    </row>
    <row r="66" spans="1:5" ht="11.25">
      <c r="A66" s="3" t="s">
        <v>845</v>
      </c>
      <c r="B66" s="3" t="s">
        <v>58</v>
      </c>
      <c r="C66" s="3" t="s">
        <v>846</v>
      </c>
      <c r="D66" s="14" t="s">
        <v>19</v>
      </c>
      <c r="E66" s="9">
        <v>100</v>
      </c>
    </row>
    <row r="67" spans="1:5" ht="11.25">
      <c r="A67" s="3" t="s">
        <v>848</v>
      </c>
      <c r="B67" s="3" t="s">
        <v>278</v>
      </c>
      <c r="C67" s="3" t="s">
        <v>777</v>
      </c>
      <c r="D67" s="14" t="s">
        <v>36</v>
      </c>
      <c r="E67" s="9">
        <v>100</v>
      </c>
    </row>
    <row r="68" spans="1:5" ht="11.25">
      <c r="A68" s="3" t="s">
        <v>849</v>
      </c>
      <c r="B68" s="3" t="s">
        <v>242</v>
      </c>
      <c r="C68" s="3" t="s">
        <v>724</v>
      </c>
      <c r="D68" s="14" t="s">
        <v>19</v>
      </c>
      <c r="E68" s="9">
        <v>100</v>
      </c>
    </row>
    <row r="69" spans="1:5" ht="11.25">
      <c r="A69" s="3" t="s">
        <v>851</v>
      </c>
      <c r="B69" s="3" t="s">
        <v>16</v>
      </c>
      <c r="C69" s="3" t="s">
        <v>694</v>
      </c>
      <c r="D69" s="14" t="s">
        <v>12</v>
      </c>
      <c r="E69" s="9">
        <v>100</v>
      </c>
    </row>
    <row r="70" spans="1:5" ht="11.25">
      <c r="A70" s="3" t="s">
        <v>853</v>
      </c>
      <c r="B70" s="3" t="s">
        <v>671</v>
      </c>
      <c r="C70" s="3" t="s">
        <v>752</v>
      </c>
      <c r="D70" s="14" t="s">
        <v>54</v>
      </c>
      <c r="E70" s="9">
        <v>100</v>
      </c>
    </row>
    <row r="71" spans="1:5" ht="11.25">
      <c r="A71" s="3" t="s">
        <v>854</v>
      </c>
      <c r="B71" s="3" t="s">
        <v>140</v>
      </c>
      <c r="C71" s="3" t="s">
        <v>713</v>
      </c>
      <c r="D71" s="14" t="s">
        <v>19</v>
      </c>
      <c r="E71" s="9">
        <v>100</v>
      </c>
    </row>
    <row r="72" spans="1:5" ht="11.25">
      <c r="A72" s="3" t="s">
        <v>855</v>
      </c>
      <c r="B72" s="3" t="s">
        <v>456</v>
      </c>
      <c r="C72" s="3" t="s">
        <v>709</v>
      </c>
      <c r="D72" s="14" t="s">
        <v>12</v>
      </c>
      <c r="E72" s="9">
        <v>100</v>
      </c>
    </row>
    <row r="73" spans="1:5" ht="11.25">
      <c r="A73" s="3" t="s">
        <v>856</v>
      </c>
      <c r="B73" s="3" t="s">
        <v>236</v>
      </c>
      <c r="C73" s="3" t="s">
        <v>703</v>
      </c>
      <c r="D73" s="14" t="s">
        <v>29</v>
      </c>
      <c r="E73" s="9">
        <v>100</v>
      </c>
    </row>
    <row r="74" spans="1:5" ht="11.25">
      <c r="A74" s="3" t="s">
        <v>857</v>
      </c>
      <c r="B74" s="3" t="s">
        <v>236</v>
      </c>
      <c r="C74" s="3" t="s">
        <v>858</v>
      </c>
      <c r="D74" s="14" t="s">
        <v>19</v>
      </c>
      <c r="E74" s="9">
        <v>100</v>
      </c>
    </row>
    <row r="75" spans="1:5" ht="11.25">
      <c r="A75" s="3" t="s">
        <v>859</v>
      </c>
      <c r="B75" s="3" t="s">
        <v>63</v>
      </c>
      <c r="C75" s="3" t="s">
        <v>773</v>
      </c>
      <c r="D75" s="14" t="s">
        <v>19</v>
      </c>
      <c r="E75" s="9">
        <v>100</v>
      </c>
    </row>
    <row r="76" spans="1:5" ht="11.25">
      <c r="A76" s="3" t="s">
        <v>860</v>
      </c>
      <c r="B76" s="3" t="s">
        <v>186</v>
      </c>
      <c r="C76" s="3" t="s">
        <v>690</v>
      </c>
      <c r="D76" s="14" t="s">
        <v>35</v>
      </c>
      <c r="E76" s="9">
        <v>100</v>
      </c>
    </row>
    <row r="77" spans="1:5" ht="11.25">
      <c r="A77" s="3" t="s">
        <v>861</v>
      </c>
      <c r="B77" s="3" t="s">
        <v>192</v>
      </c>
      <c r="C77" s="3" t="s">
        <v>514</v>
      </c>
      <c r="D77" s="14" t="s">
        <v>25</v>
      </c>
      <c r="E77" s="9">
        <v>100</v>
      </c>
    </row>
    <row r="78" spans="1:5" ht="11.25">
      <c r="A78" s="3" t="s">
        <v>862</v>
      </c>
      <c r="B78" s="3" t="s">
        <v>675</v>
      </c>
      <c r="C78" s="3" t="s">
        <v>863</v>
      </c>
      <c r="D78" s="14" t="s">
        <v>69</v>
      </c>
      <c r="E78" s="9">
        <v>100</v>
      </c>
    </row>
    <row r="79" spans="1:5" ht="11.25">
      <c r="A79" s="3" t="s">
        <v>864</v>
      </c>
      <c r="B79" s="3" t="s">
        <v>263</v>
      </c>
      <c r="C79" s="3" t="s">
        <v>865</v>
      </c>
      <c r="D79" s="14" t="s">
        <v>69</v>
      </c>
      <c r="E79" s="9">
        <v>100</v>
      </c>
    </row>
    <row r="80" spans="1:5" ht="11.25">
      <c r="A80" s="3" t="s">
        <v>866</v>
      </c>
      <c r="B80" s="3" t="s">
        <v>321</v>
      </c>
      <c r="C80" s="3" t="s">
        <v>757</v>
      </c>
      <c r="D80" s="14" t="s">
        <v>12</v>
      </c>
      <c r="E80" s="9">
        <v>100</v>
      </c>
    </row>
    <row r="81" spans="1:5" ht="11.25">
      <c r="A81" s="3" t="s">
        <v>868</v>
      </c>
      <c r="B81" s="3" t="s">
        <v>93</v>
      </c>
      <c r="C81" s="3" t="s">
        <v>712</v>
      </c>
      <c r="D81" s="14" t="s">
        <v>7</v>
      </c>
      <c r="E81" s="9">
        <v>100</v>
      </c>
    </row>
    <row r="82" spans="1:5" ht="11.25">
      <c r="A82" s="3" t="s">
        <v>869</v>
      </c>
      <c r="B82" s="3" t="s">
        <v>67</v>
      </c>
      <c r="C82" s="3" t="s">
        <v>717</v>
      </c>
      <c r="D82" s="14" t="s">
        <v>19</v>
      </c>
      <c r="E82" s="9">
        <v>100</v>
      </c>
    </row>
    <row r="83" spans="1:5" ht="11.25">
      <c r="A83" s="3" t="s">
        <v>870</v>
      </c>
      <c r="B83" s="3" t="s">
        <v>122</v>
      </c>
      <c r="C83" s="3" t="s">
        <v>756</v>
      </c>
      <c r="D83" s="14" t="s">
        <v>97</v>
      </c>
      <c r="E83" s="9">
        <v>100</v>
      </c>
    </row>
    <row r="84" spans="1:5" ht="11.25">
      <c r="A84" s="3" t="s">
        <v>872</v>
      </c>
      <c r="B84" s="3" t="s">
        <v>498</v>
      </c>
      <c r="C84" s="3" t="s">
        <v>873</v>
      </c>
      <c r="D84" s="14" t="s">
        <v>69</v>
      </c>
      <c r="E84" s="9">
        <v>100</v>
      </c>
    </row>
    <row r="85" spans="1:5" ht="11.25">
      <c r="A85" s="3" t="s">
        <v>874</v>
      </c>
      <c r="B85" s="3" t="s">
        <v>319</v>
      </c>
      <c r="C85" s="3" t="s">
        <v>875</v>
      </c>
      <c r="D85" s="14" t="s">
        <v>97</v>
      </c>
      <c r="E85" s="9">
        <v>100</v>
      </c>
    </row>
    <row r="86" spans="1:5" ht="11.25">
      <c r="A86" s="3" t="s">
        <v>876</v>
      </c>
      <c r="B86" s="3" t="s">
        <v>43</v>
      </c>
      <c r="C86" s="3" t="s">
        <v>877</v>
      </c>
      <c r="D86" s="14" t="s">
        <v>254</v>
      </c>
      <c r="E86" s="9">
        <v>100</v>
      </c>
    </row>
    <row r="87" spans="1:5" ht="11.25">
      <c r="A87" s="3" t="s">
        <v>878</v>
      </c>
      <c r="B87" s="3" t="s">
        <v>43</v>
      </c>
      <c r="C87" s="3" t="s">
        <v>879</v>
      </c>
      <c r="D87" s="14" t="s">
        <v>19</v>
      </c>
      <c r="E87" s="9">
        <v>100</v>
      </c>
    </row>
    <row r="88" spans="1:5" ht="11.25">
      <c r="A88" s="3" t="s">
        <v>880</v>
      </c>
      <c r="B88" s="3" t="s">
        <v>272</v>
      </c>
      <c r="C88" s="3" t="s">
        <v>777</v>
      </c>
      <c r="D88" s="14" t="s">
        <v>12</v>
      </c>
      <c r="E88" s="9">
        <v>100</v>
      </c>
    </row>
    <row r="89" spans="1:5" ht="11.25">
      <c r="A89" s="3" t="s">
        <v>881</v>
      </c>
      <c r="B89" s="3" t="s">
        <v>82</v>
      </c>
      <c r="C89" s="3" t="s">
        <v>694</v>
      </c>
      <c r="D89" s="14" t="s">
        <v>19</v>
      </c>
      <c r="E89" s="9">
        <v>100</v>
      </c>
    </row>
    <row r="90" spans="1:5" ht="11.25">
      <c r="A90" s="3" t="s">
        <v>882</v>
      </c>
      <c r="B90" s="3" t="s">
        <v>246</v>
      </c>
      <c r="C90" s="3" t="s">
        <v>822</v>
      </c>
      <c r="D90" s="14" t="s">
        <v>54</v>
      </c>
      <c r="E90" s="9">
        <v>100</v>
      </c>
    </row>
    <row r="91" spans="1:5" ht="11.25">
      <c r="A91" s="3" t="s">
        <v>883</v>
      </c>
      <c r="B91" s="3" t="s">
        <v>136</v>
      </c>
      <c r="C91" s="3" t="s">
        <v>884</v>
      </c>
      <c r="D91" s="14" t="s">
        <v>19</v>
      </c>
      <c r="E91" s="9">
        <v>100</v>
      </c>
    </row>
    <row r="92" spans="1:5" ht="11.25">
      <c r="A92" s="3" t="s">
        <v>885</v>
      </c>
      <c r="B92" s="3" t="s">
        <v>199</v>
      </c>
      <c r="C92" s="3" t="s">
        <v>850</v>
      </c>
      <c r="D92" s="14" t="s">
        <v>19</v>
      </c>
      <c r="E92" s="9">
        <v>100</v>
      </c>
    </row>
    <row r="93" spans="1:5" ht="11.25">
      <c r="A93" s="3" t="s">
        <v>886</v>
      </c>
      <c r="B93" s="3" t="s">
        <v>506</v>
      </c>
      <c r="C93" s="3" t="s">
        <v>834</v>
      </c>
      <c r="D93" s="14" t="s">
        <v>73</v>
      </c>
      <c r="E93" s="9">
        <v>100</v>
      </c>
    </row>
    <row r="94" spans="1:5" ht="11.25">
      <c r="A94" s="3" t="s">
        <v>887</v>
      </c>
      <c r="B94" s="3" t="s">
        <v>486</v>
      </c>
      <c r="C94" s="3" t="s">
        <v>734</v>
      </c>
      <c r="D94" s="14" t="s">
        <v>19</v>
      </c>
      <c r="E94" s="9">
        <v>100</v>
      </c>
    </row>
    <row r="95" spans="1:5" ht="11.25">
      <c r="A95" s="3" t="s">
        <v>888</v>
      </c>
      <c r="B95" s="3" t="s">
        <v>444</v>
      </c>
      <c r="C95" s="3" t="s">
        <v>889</v>
      </c>
      <c r="D95" s="14" t="s">
        <v>19</v>
      </c>
      <c r="E95" s="9">
        <v>100</v>
      </c>
    </row>
    <row r="96" spans="1:5" ht="11.25">
      <c r="A96" s="3" t="s">
        <v>890</v>
      </c>
      <c r="B96" s="3" t="s">
        <v>444</v>
      </c>
      <c r="C96" s="3" t="s">
        <v>891</v>
      </c>
      <c r="D96" s="14" t="s">
        <v>19</v>
      </c>
      <c r="E96" s="9">
        <v>100</v>
      </c>
    </row>
    <row r="97" spans="1:5" ht="11.25">
      <c r="A97" s="3" t="s">
        <v>893</v>
      </c>
      <c r="B97" s="3" t="s">
        <v>542</v>
      </c>
      <c r="C97" s="3" t="s">
        <v>698</v>
      </c>
      <c r="D97" s="14" t="s">
        <v>19</v>
      </c>
      <c r="E97" s="9">
        <v>100</v>
      </c>
    </row>
    <row r="98" spans="1:5" ht="11.25">
      <c r="A98" s="3" t="s">
        <v>894</v>
      </c>
      <c r="B98" s="3" t="s">
        <v>678</v>
      </c>
      <c r="C98" s="3" t="s">
        <v>712</v>
      </c>
      <c r="D98" s="14" t="s">
        <v>69</v>
      </c>
      <c r="E98" s="9">
        <v>100</v>
      </c>
    </row>
    <row r="99" spans="1:5" ht="11.25">
      <c r="A99" s="3" t="s">
        <v>895</v>
      </c>
      <c r="B99" s="3" t="s">
        <v>563</v>
      </c>
      <c r="C99" s="3" t="s">
        <v>896</v>
      </c>
      <c r="D99" s="14" t="s">
        <v>39</v>
      </c>
      <c r="E99" s="9">
        <v>100</v>
      </c>
    </row>
    <row r="100" spans="1:5" ht="11.25">
      <c r="A100" s="3" t="s">
        <v>899</v>
      </c>
      <c r="B100" s="3" t="s">
        <v>211</v>
      </c>
      <c r="C100" s="3" t="s">
        <v>259</v>
      </c>
      <c r="D100" s="14" t="s">
        <v>39</v>
      </c>
      <c r="E100" s="9">
        <v>100</v>
      </c>
    </row>
    <row r="101" spans="1:5" ht="11.25">
      <c r="A101" s="3" t="s">
        <v>900</v>
      </c>
      <c r="B101" s="3" t="s">
        <v>178</v>
      </c>
      <c r="C101" s="3" t="s">
        <v>763</v>
      </c>
      <c r="D101" s="14" t="s">
        <v>19</v>
      </c>
      <c r="E101" s="9">
        <v>100</v>
      </c>
    </row>
    <row r="102" spans="1:5" ht="11.25">
      <c r="A102" s="3" t="s">
        <v>901</v>
      </c>
      <c r="B102" s="3" t="s">
        <v>261</v>
      </c>
      <c r="C102" s="3" t="s">
        <v>796</v>
      </c>
      <c r="D102" s="14" t="s">
        <v>69</v>
      </c>
      <c r="E102" s="9">
        <v>100</v>
      </c>
    </row>
    <row r="103" spans="1:5" ht="11.25">
      <c r="A103" s="3" t="s">
        <v>902</v>
      </c>
      <c r="B103" s="3" t="s">
        <v>190</v>
      </c>
      <c r="C103" s="3" t="s">
        <v>712</v>
      </c>
      <c r="D103" s="14" t="s">
        <v>60</v>
      </c>
      <c r="E103" s="9">
        <v>100</v>
      </c>
    </row>
    <row r="104" spans="1:5" ht="11.25">
      <c r="A104" s="3" t="s">
        <v>903</v>
      </c>
      <c r="B104" s="3" t="s">
        <v>904</v>
      </c>
      <c r="C104" s="3" t="s">
        <v>760</v>
      </c>
      <c r="D104" s="14" t="s">
        <v>97</v>
      </c>
      <c r="E104" s="9">
        <v>100</v>
      </c>
    </row>
    <row r="105" spans="1:5" ht="11.25">
      <c r="A105" s="3" t="s">
        <v>905</v>
      </c>
      <c r="B105" s="3" t="s">
        <v>288</v>
      </c>
      <c r="C105" s="3" t="s">
        <v>734</v>
      </c>
      <c r="D105" s="14" t="s">
        <v>18</v>
      </c>
      <c r="E105" s="9">
        <v>100</v>
      </c>
    </row>
    <row r="106" spans="1:5" ht="11.25">
      <c r="A106" s="3" t="s">
        <v>906</v>
      </c>
      <c r="B106" s="3" t="s">
        <v>14</v>
      </c>
      <c r="C106" s="3" t="s">
        <v>720</v>
      </c>
      <c r="D106" s="14" t="s">
        <v>13</v>
      </c>
      <c r="E106" s="9">
        <v>100</v>
      </c>
    </row>
    <row r="107" spans="1:5" ht="11.25">
      <c r="A107" s="3" t="s">
        <v>907</v>
      </c>
      <c r="B107" s="3" t="s">
        <v>534</v>
      </c>
      <c r="C107" s="3" t="s">
        <v>735</v>
      </c>
      <c r="D107" s="14" t="s">
        <v>19</v>
      </c>
      <c r="E107" s="9">
        <v>100</v>
      </c>
    </row>
    <row r="108" spans="1:5" ht="11.25">
      <c r="A108" s="3" t="s">
        <v>908</v>
      </c>
      <c r="B108" s="3" t="s">
        <v>234</v>
      </c>
      <c r="C108" s="3" t="s">
        <v>730</v>
      </c>
      <c r="D108" s="14" t="s">
        <v>19</v>
      </c>
      <c r="E108" s="9">
        <v>100</v>
      </c>
    </row>
    <row r="109" spans="1:5" ht="11.25">
      <c r="A109" s="3" t="s">
        <v>909</v>
      </c>
      <c r="B109" s="3" t="s">
        <v>391</v>
      </c>
      <c r="C109" s="3" t="s">
        <v>713</v>
      </c>
      <c r="D109" s="14" t="s">
        <v>19</v>
      </c>
      <c r="E109" s="9">
        <v>100</v>
      </c>
    </row>
    <row r="110" spans="1:5" ht="11.25">
      <c r="A110" s="3" t="s">
        <v>910</v>
      </c>
      <c r="B110" s="3" t="s">
        <v>323</v>
      </c>
      <c r="C110" s="3" t="s">
        <v>751</v>
      </c>
      <c r="D110" s="14" t="s">
        <v>12</v>
      </c>
      <c r="E110" s="9">
        <v>100</v>
      </c>
    </row>
    <row r="111" spans="1:5" ht="11.25">
      <c r="A111" s="3" t="s">
        <v>911</v>
      </c>
      <c r="B111" s="3" t="s">
        <v>197</v>
      </c>
      <c r="C111" s="3" t="s">
        <v>514</v>
      </c>
      <c r="D111" s="14" t="s">
        <v>97</v>
      </c>
      <c r="E111" s="9">
        <v>100</v>
      </c>
    </row>
    <row r="112" spans="1:5" ht="11.25">
      <c r="A112" s="3" t="s">
        <v>912</v>
      </c>
      <c r="B112" s="3" t="s">
        <v>71</v>
      </c>
      <c r="C112" s="3" t="s">
        <v>766</v>
      </c>
      <c r="D112" s="14" t="s">
        <v>18</v>
      </c>
      <c r="E112" s="9">
        <v>100</v>
      </c>
    </row>
    <row r="113" spans="1:5" ht="11.25">
      <c r="A113" s="3" t="s">
        <v>913</v>
      </c>
      <c r="B113" s="3" t="s">
        <v>536</v>
      </c>
      <c r="C113" s="3" t="s">
        <v>914</v>
      </c>
      <c r="D113" s="14" t="s">
        <v>19</v>
      </c>
      <c r="E113" s="9">
        <v>100</v>
      </c>
    </row>
    <row r="114" spans="1:5" ht="11.25">
      <c r="A114" s="3" t="s">
        <v>915</v>
      </c>
      <c r="B114" s="3" t="s">
        <v>339</v>
      </c>
      <c r="C114" s="3" t="s">
        <v>800</v>
      </c>
      <c r="D114" s="14" t="s">
        <v>19</v>
      </c>
      <c r="E114" s="9">
        <v>100</v>
      </c>
    </row>
    <row r="115" spans="1:5" ht="11.25">
      <c r="A115" s="3" t="s">
        <v>916</v>
      </c>
      <c r="B115" s="3" t="s">
        <v>51</v>
      </c>
      <c r="C115" s="3" t="s">
        <v>867</v>
      </c>
      <c r="D115" s="14" t="s">
        <v>19</v>
      </c>
      <c r="E115" s="9">
        <v>100</v>
      </c>
    </row>
    <row r="116" spans="1:5" ht="11.25">
      <c r="A116" s="3" t="s">
        <v>917</v>
      </c>
      <c r="B116" s="3" t="s">
        <v>80</v>
      </c>
      <c r="C116" s="3" t="s">
        <v>736</v>
      </c>
      <c r="D116" s="14" t="s">
        <v>19</v>
      </c>
      <c r="E116" s="9">
        <v>100</v>
      </c>
    </row>
    <row r="117" spans="1:5" ht="11.25">
      <c r="A117" s="3" t="s">
        <v>918</v>
      </c>
      <c r="B117" s="3" t="s">
        <v>680</v>
      </c>
      <c r="C117" s="3" t="s">
        <v>785</v>
      </c>
      <c r="D117" s="14" t="s">
        <v>36</v>
      </c>
      <c r="E117" s="9">
        <v>100</v>
      </c>
    </row>
    <row r="118" spans="1:5" ht="11.25">
      <c r="A118" s="3" t="s">
        <v>919</v>
      </c>
      <c r="B118" s="3" t="s">
        <v>154</v>
      </c>
      <c r="C118" s="3" t="s">
        <v>696</v>
      </c>
      <c r="D118" s="14" t="s">
        <v>19</v>
      </c>
      <c r="E118" s="9">
        <v>100</v>
      </c>
    </row>
    <row r="119" spans="1:5" ht="11.25">
      <c r="A119" s="3" t="s">
        <v>920</v>
      </c>
      <c r="B119" s="3" t="s">
        <v>95</v>
      </c>
      <c r="C119" s="3" t="s">
        <v>709</v>
      </c>
      <c r="D119" s="14" t="s">
        <v>19</v>
      </c>
      <c r="E119" s="9">
        <v>100</v>
      </c>
    </row>
    <row r="120" spans="1:5" ht="11.25">
      <c r="A120" s="3" t="s">
        <v>921</v>
      </c>
      <c r="B120" s="3" t="s">
        <v>226</v>
      </c>
      <c r="C120" s="3" t="s">
        <v>847</v>
      </c>
      <c r="D120" s="14" t="s">
        <v>19</v>
      </c>
      <c r="E120" s="9">
        <v>100</v>
      </c>
    </row>
    <row r="121" spans="1:5" ht="11.25">
      <c r="A121" s="3" t="s">
        <v>922</v>
      </c>
      <c r="B121" s="3" t="s">
        <v>88</v>
      </c>
      <c r="C121" s="3" t="s">
        <v>697</v>
      </c>
      <c r="D121" s="14" t="s">
        <v>39</v>
      </c>
      <c r="E121" s="9">
        <v>100</v>
      </c>
    </row>
    <row r="122" spans="1:5" ht="11.25">
      <c r="A122" s="3" t="s">
        <v>923</v>
      </c>
      <c r="B122" s="3" t="s">
        <v>538</v>
      </c>
      <c r="C122" s="3" t="s">
        <v>924</v>
      </c>
      <c r="D122" s="14" t="s">
        <v>18</v>
      </c>
      <c r="E122" s="9">
        <v>100</v>
      </c>
    </row>
    <row r="123" spans="1:5" ht="11.25">
      <c r="A123" s="3" t="s">
        <v>925</v>
      </c>
      <c r="B123" s="3" t="s">
        <v>470</v>
      </c>
      <c r="C123" s="3" t="s">
        <v>695</v>
      </c>
      <c r="D123" s="14" t="s">
        <v>13</v>
      </c>
      <c r="E123" s="9">
        <v>100</v>
      </c>
    </row>
    <row r="124" spans="1:5" ht="11.25">
      <c r="A124" s="3" t="s">
        <v>926</v>
      </c>
      <c r="B124" s="3" t="s">
        <v>375</v>
      </c>
      <c r="C124" s="3" t="s">
        <v>514</v>
      </c>
      <c r="D124" s="14" t="s">
        <v>19</v>
      </c>
      <c r="E124" s="9">
        <v>100</v>
      </c>
    </row>
    <row r="125" spans="1:5" ht="11.25">
      <c r="A125" s="3" t="s">
        <v>927</v>
      </c>
      <c r="B125" s="3" t="s">
        <v>375</v>
      </c>
      <c r="C125" s="3" t="s">
        <v>695</v>
      </c>
      <c r="D125" s="14" t="s">
        <v>35</v>
      </c>
      <c r="E125" s="9">
        <v>100</v>
      </c>
    </row>
    <row r="126" spans="1:5" ht="11.25">
      <c r="A126" s="3" t="s">
        <v>928</v>
      </c>
      <c r="B126" s="3" t="s">
        <v>526</v>
      </c>
      <c r="C126" s="3" t="s">
        <v>735</v>
      </c>
      <c r="D126" s="14" t="s">
        <v>69</v>
      </c>
      <c r="E126" s="9">
        <v>100</v>
      </c>
    </row>
    <row r="127" spans="1:5" ht="11.25">
      <c r="A127" s="3" t="s">
        <v>929</v>
      </c>
      <c r="B127" s="3" t="s">
        <v>581</v>
      </c>
      <c r="C127" s="3" t="s">
        <v>787</v>
      </c>
      <c r="D127" s="14" t="s">
        <v>60</v>
      </c>
      <c r="E127" s="9">
        <v>100</v>
      </c>
    </row>
    <row r="128" spans="1:5" ht="11.25">
      <c r="A128" s="3" t="s">
        <v>930</v>
      </c>
      <c r="B128" s="3" t="s">
        <v>643</v>
      </c>
      <c r="C128" s="3" t="s">
        <v>811</v>
      </c>
      <c r="D128" s="14" t="s">
        <v>69</v>
      </c>
      <c r="E128" s="9">
        <v>100</v>
      </c>
    </row>
    <row r="129" spans="1:5" ht="11.25">
      <c r="A129" s="3" t="s">
        <v>931</v>
      </c>
      <c r="B129" s="3" t="s">
        <v>297</v>
      </c>
      <c r="C129" s="3" t="s">
        <v>727</v>
      </c>
      <c r="D129" s="14" t="s">
        <v>19</v>
      </c>
      <c r="E129" s="9">
        <v>100</v>
      </c>
    </row>
    <row r="130" spans="1:5" ht="11.25">
      <c r="A130" s="3" t="s">
        <v>932</v>
      </c>
      <c r="B130" s="3" t="s">
        <v>468</v>
      </c>
      <c r="C130" s="3" t="s">
        <v>730</v>
      </c>
      <c r="D130" s="14" t="s">
        <v>19</v>
      </c>
      <c r="E130" s="9">
        <v>100</v>
      </c>
    </row>
    <row r="131" spans="1:5" ht="11.25">
      <c r="A131" s="3" t="s">
        <v>933</v>
      </c>
      <c r="B131" s="3" t="s">
        <v>138</v>
      </c>
      <c r="C131" s="3" t="s">
        <v>717</v>
      </c>
      <c r="D131" s="14" t="s">
        <v>97</v>
      </c>
      <c r="E131" s="9">
        <v>100</v>
      </c>
    </row>
    <row r="132" spans="1:5" ht="11.25">
      <c r="A132" s="3" t="s">
        <v>934</v>
      </c>
      <c r="B132" s="3" t="s">
        <v>333</v>
      </c>
      <c r="C132" s="3" t="s">
        <v>694</v>
      </c>
      <c r="D132" s="14" t="s">
        <v>19</v>
      </c>
      <c r="E132" s="9">
        <v>100</v>
      </c>
    </row>
    <row r="133" spans="1:5" ht="11.25">
      <c r="A133" s="3" t="s">
        <v>935</v>
      </c>
      <c r="B133" s="3" t="s">
        <v>663</v>
      </c>
      <c r="C133" s="3" t="s">
        <v>936</v>
      </c>
      <c r="D133" s="14" t="s">
        <v>25</v>
      </c>
      <c r="E133" s="9">
        <v>100</v>
      </c>
    </row>
    <row r="134" spans="1:5" ht="11.25">
      <c r="A134" s="3" t="s">
        <v>937</v>
      </c>
      <c r="B134" s="3" t="s">
        <v>476</v>
      </c>
      <c r="C134" s="3" t="s">
        <v>898</v>
      </c>
      <c r="D134" s="14" t="s">
        <v>19</v>
      </c>
      <c r="E134" s="9">
        <v>100</v>
      </c>
    </row>
    <row r="135" spans="1:5" ht="11.25">
      <c r="A135" s="3" t="s">
        <v>938</v>
      </c>
      <c r="B135" s="3" t="s">
        <v>105</v>
      </c>
      <c r="C135" s="3" t="s">
        <v>720</v>
      </c>
      <c r="D135" s="14" t="s">
        <v>19</v>
      </c>
      <c r="E135" s="9">
        <v>100</v>
      </c>
    </row>
    <row r="136" spans="1:5" ht="11.25">
      <c r="A136" s="3" t="s">
        <v>939</v>
      </c>
      <c r="B136" s="3" t="s">
        <v>144</v>
      </c>
      <c r="C136" s="3" t="s">
        <v>812</v>
      </c>
      <c r="D136" s="14" t="s">
        <v>12</v>
      </c>
      <c r="E136" s="9">
        <v>100</v>
      </c>
    </row>
    <row r="137" spans="1:5" ht="11.25">
      <c r="A137" s="3" t="s">
        <v>940</v>
      </c>
      <c r="B137" s="3" t="s">
        <v>240</v>
      </c>
      <c r="C137" s="3" t="s">
        <v>771</v>
      </c>
      <c r="D137" s="14" t="s">
        <v>97</v>
      </c>
      <c r="E137" s="9">
        <v>100</v>
      </c>
    </row>
    <row r="138" spans="1:5" ht="11.25">
      <c r="A138" s="3" t="s">
        <v>941</v>
      </c>
      <c r="B138" s="3" t="s">
        <v>383</v>
      </c>
      <c r="C138" s="3" t="s">
        <v>942</v>
      </c>
      <c r="D138" s="14" t="s">
        <v>12</v>
      </c>
      <c r="E138" s="9">
        <v>100</v>
      </c>
    </row>
    <row r="139" spans="1:5" ht="11.25">
      <c r="A139" s="3" t="s">
        <v>943</v>
      </c>
      <c r="B139" s="3" t="s">
        <v>146</v>
      </c>
      <c r="C139" s="3" t="s">
        <v>944</v>
      </c>
      <c r="D139" s="14" t="s">
        <v>19</v>
      </c>
      <c r="E139" s="9">
        <v>100</v>
      </c>
    </row>
    <row r="140" spans="1:5" ht="11.25">
      <c r="A140" s="3" t="s">
        <v>946</v>
      </c>
      <c r="B140" s="3" t="s">
        <v>389</v>
      </c>
      <c r="C140" s="3" t="s">
        <v>762</v>
      </c>
      <c r="D140" s="14" t="s">
        <v>36</v>
      </c>
      <c r="E140" s="9">
        <v>100</v>
      </c>
    </row>
    <row r="141" spans="1:5" ht="11.25">
      <c r="A141" s="3" t="s">
        <v>947</v>
      </c>
      <c r="B141" s="3" t="s">
        <v>115</v>
      </c>
      <c r="C141" s="3" t="s">
        <v>948</v>
      </c>
      <c r="D141" s="14" t="s">
        <v>19</v>
      </c>
      <c r="E141" s="9">
        <v>100</v>
      </c>
    </row>
    <row r="142" spans="1:5" ht="11.25">
      <c r="A142" s="3" t="s">
        <v>949</v>
      </c>
      <c r="B142" s="3" t="s">
        <v>78</v>
      </c>
      <c r="C142" s="3" t="s">
        <v>773</v>
      </c>
      <c r="D142" s="14" t="s">
        <v>35</v>
      </c>
      <c r="E142" s="9">
        <v>100</v>
      </c>
    </row>
    <row r="143" spans="1:5" ht="11.25">
      <c r="A143" s="3" t="s">
        <v>950</v>
      </c>
      <c r="B143" s="3" t="s">
        <v>337</v>
      </c>
      <c r="C143" s="3" t="s">
        <v>690</v>
      </c>
      <c r="D143" s="14" t="s">
        <v>90</v>
      </c>
      <c r="E143" s="9">
        <v>100</v>
      </c>
    </row>
    <row r="144" spans="1:5" ht="11.25">
      <c r="A144" s="3" t="s">
        <v>951</v>
      </c>
      <c r="B144" s="3" t="s">
        <v>448</v>
      </c>
      <c r="C144" s="3" t="s">
        <v>706</v>
      </c>
      <c r="D144" s="14" t="s">
        <v>117</v>
      </c>
      <c r="E144" s="9">
        <v>100</v>
      </c>
    </row>
    <row r="145" spans="1:5" ht="11.25">
      <c r="A145" s="3" t="s">
        <v>952</v>
      </c>
      <c r="B145" s="3" t="s">
        <v>432</v>
      </c>
      <c r="C145" s="3" t="s">
        <v>844</v>
      </c>
      <c r="D145" s="14" t="s">
        <v>19</v>
      </c>
      <c r="E145" s="9">
        <v>100</v>
      </c>
    </row>
    <row r="146" spans="1:5" ht="11.25">
      <c r="A146" s="3" t="s">
        <v>953</v>
      </c>
      <c r="B146" s="3" t="s">
        <v>132</v>
      </c>
      <c r="C146" s="3" t="s">
        <v>724</v>
      </c>
      <c r="D146" s="14" t="s">
        <v>19</v>
      </c>
      <c r="E146" s="9">
        <v>100</v>
      </c>
    </row>
    <row r="147" spans="1:5" ht="11.25">
      <c r="A147" s="3" t="s">
        <v>954</v>
      </c>
      <c r="B147" s="3" t="s">
        <v>221</v>
      </c>
      <c r="C147" s="3" t="s">
        <v>729</v>
      </c>
      <c r="D147" s="14" t="s">
        <v>19</v>
      </c>
      <c r="E147" s="9">
        <v>100</v>
      </c>
    </row>
    <row r="148" spans="1:5" ht="11.25">
      <c r="A148" s="3" t="s">
        <v>955</v>
      </c>
      <c r="B148" s="3" t="s">
        <v>669</v>
      </c>
      <c r="C148" s="3" t="s">
        <v>956</v>
      </c>
      <c r="D148" s="14" t="s">
        <v>19</v>
      </c>
      <c r="E148" s="9">
        <v>100</v>
      </c>
    </row>
    <row r="149" spans="1:5" ht="11.25">
      <c r="A149" s="3" t="s">
        <v>957</v>
      </c>
      <c r="B149" s="3" t="s">
        <v>462</v>
      </c>
      <c r="C149" s="3" t="s">
        <v>728</v>
      </c>
      <c r="D149" s="14" t="s">
        <v>12</v>
      </c>
      <c r="E149" s="9">
        <v>100</v>
      </c>
    </row>
    <row r="150" spans="1:5" ht="11.25">
      <c r="A150" s="3" t="s">
        <v>958</v>
      </c>
      <c r="B150" s="3" t="s">
        <v>571</v>
      </c>
      <c r="C150" s="3" t="s">
        <v>54</v>
      </c>
      <c r="D150" s="14" t="s">
        <v>60</v>
      </c>
      <c r="E150" s="9">
        <v>100</v>
      </c>
    </row>
    <row r="151" spans="1:5" ht="11.25">
      <c r="A151" s="3" t="s">
        <v>959</v>
      </c>
      <c r="B151" s="3" t="s">
        <v>223</v>
      </c>
      <c r="C151" s="3" t="s">
        <v>792</v>
      </c>
      <c r="D151" s="14" t="s">
        <v>39</v>
      </c>
      <c r="E151" s="9">
        <v>100</v>
      </c>
    </row>
    <row r="152" spans="1:5" ht="11.25">
      <c r="A152" s="3" t="s">
        <v>960</v>
      </c>
      <c r="B152" s="3" t="s">
        <v>579</v>
      </c>
      <c r="C152" s="3" t="s">
        <v>514</v>
      </c>
      <c r="D152" s="14" t="s">
        <v>19</v>
      </c>
      <c r="E152" s="9">
        <v>100</v>
      </c>
    </row>
    <row r="153" spans="1:5" ht="11.25">
      <c r="A153" s="3" t="s">
        <v>961</v>
      </c>
      <c r="B153" s="3" t="s">
        <v>65</v>
      </c>
      <c r="C153" s="3" t="s">
        <v>717</v>
      </c>
      <c r="D153" s="14" t="s">
        <v>19</v>
      </c>
      <c r="E153" s="9">
        <v>100</v>
      </c>
    </row>
    <row r="154" spans="1:5" ht="11.25">
      <c r="A154" s="3" t="s">
        <v>962</v>
      </c>
      <c r="B154" s="3" t="s">
        <v>385</v>
      </c>
      <c r="C154" s="3" t="s">
        <v>694</v>
      </c>
      <c r="D154" s="14" t="s">
        <v>18</v>
      </c>
      <c r="E154" s="9">
        <v>100</v>
      </c>
    </row>
    <row r="155" spans="1:5" ht="11.25">
      <c r="A155" s="3" t="s">
        <v>963</v>
      </c>
      <c r="B155" s="3" t="s">
        <v>207</v>
      </c>
      <c r="C155" s="3" t="s">
        <v>723</v>
      </c>
      <c r="D155" s="14" t="s">
        <v>13</v>
      </c>
      <c r="E155" s="9">
        <v>100</v>
      </c>
    </row>
    <row r="156" spans="1:5" ht="11.25">
      <c r="A156" s="3" t="s">
        <v>964</v>
      </c>
      <c r="B156" s="3" t="s">
        <v>120</v>
      </c>
      <c r="C156" s="3" t="s">
        <v>692</v>
      </c>
      <c r="D156" s="14" t="s">
        <v>19</v>
      </c>
      <c r="E156" s="9">
        <v>100</v>
      </c>
    </row>
    <row r="157" spans="1:5" ht="11.25">
      <c r="A157" s="3" t="s">
        <v>965</v>
      </c>
      <c r="B157" s="3" t="s">
        <v>299</v>
      </c>
      <c r="C157" s="3" t="s">
        <v>966</v>
      </c>
      <c r="D157" s="14" t="s">
        <v>12</v>
      </c>
      <c r="E157" s="9">
        <v>100</v>
      </c>
    </row>
    <row r="158" spans="1:5" ht="11.25">
      <c r="A158" s="3" t="s">
        <v>967</v>
      </c>
      <c r="B158" s="3" t="s">
        <v>232</v>
      </c>
      <c r="C158" s="3" t="s">
        <v>968</v>
      </c>
      <c r="D158" s="14" t="s">
        <v>69</v>
      </c>
      <c r="E158" s="9">
        <v>100</v>
      </c>
    </row>
    <row r="159" spans="1:5" ht="11.25">
      <c r="A159" s="3" t="s">
        <v>969</v>
      </c>
      <c r="B159" s="3" t="s">
        <v>160</v>
      </c>
      <c r="C159" s="3" t="s">
        <v>970</v>
      </c>
      <c r="D159" s="14" t="s">
        <v>19</v>
      </c>
      <c r="E159" s="9">
        <v>100</v>
      </c>
    </row>
    <row r="160" spans="1:5" ht="11.25">
      <c r="A160" s="3" t="s">
        <v>971</v>
      </c>
      <c r="B160" s="3" t="s">
        <v>160</v>
      </c>
      <c r="C160" s="3" t="s">
        <v>755</v>
      </c>
      <c r="D160" s="14" t="s">
        <v>19</v>
      </c>
      <c r="E160" s="9">
        <v>100</v>
      </c>
    </row>
    <row r="161" spans="1:5" ht="11.25">
      <c r="A161" s="3" t="s">
        <v>972</v>
      </c>
      <c r="B161" s="3" t="s">
        <v>20</v>
      </c>
      <c r="C161" s="3" t="s">
        <v>892</v>
      </c>
      <c r="D161" s="14" t="s">
        <v>19</v>
      </c>
      <c r="E161" s="9">
        <v>100</v>
      </c>
    </row>
    <row r="162" spans="1:5" ht="11.25">
      <c r="A162" s="3" t="s">
        <v>973</v>
      </c>
      <c r="B162" s="3" t="s">
        <v>466</v>
      </c>
      <c r="C162" s="3" t="s">
        <v>752</v>
      </c>
      <c r="D162" s="14" t="s">
        <v>19</v>
      </c>
      <c r="E162" s="9">
        <v>100</v>
      </c>
    </row>
    <row r="163" spans="1:5" ht="11.25">
      <c r="A163" s="3" t="s">
        <v>974</v>
      </c>
      <c r="B163" s="3" t="s">
        <v>32</v>
      </c>
      <c r="C163" s="3" t="s">
        <v>763</v>
      </c>
      <c r="D163" s="14" t="s">
        <v>7</v>
      </c>
      <c r="E163" s="9">
        <v>100</v>
      </c>
    </row>
    <row r="164" spans="1:5" ht="11.25">
      <c r="A164" s="3" t="s">
        <v>975</v>
      </c>
      <c r="B164" s="3" t="s">
        <v>438</v>
      </c>
      <c r="C164" s="3" t="s">
        <v>698</v>
      </c>
      <c r="D164" s="14" t="s">
        <v>19</v>
      </c>
      <c r="E164" s="9">
        <v>100</v>
      </c>
    </row>
    <row r="165" spans="1:5" ht="11.25">
      <c r="A165" s="3" t="s">
        <v>976</v>
      </c>
      <c r="B165" s="3" t="s">
        <v>502</v>
      </c>
      <c r="C165" s="3" t="s">
        <v>725</v>
      </c>
      <c r="D165" s="14" t="s">
        <v>54</v>
      </c>
      <c r="E165" s="9">
        <v>100</v>
      </c>
    </row>
    <row r="166" spans="1:5" ht="11.25">
      <c r="A166" s="3" t="s">
        <v>977</v>
      </c>
      <c r="B166" s="3" t="s">
        <v>978</v>
      </c>
      <c r="C166" s="3" t="s">
        <v>858</v>
      </c>
      <c r="D166" s="14" t="s">
        <v>39</v>
      </c>
      <c r="E166" s="9">
        <v>100</v>
      </c>
    </row>
    <row r="167" spans="1:5" ht="11.25">
      <c r="A167" s="3" t="s">
        <v>979</v>
      </c>
      <c r="B167" s="3" t="s">
        <v>424</v>
      </c>
      <c r="C167" s="3" t="s">
        <v>871</v>
      </c>
      <c r="D167" s="14" t="s">
        <v>54</v>
      </c>
      <c r="E167" s="9">
        <v>100</v>
      </c>
    </row>
    <row r="168" spans="1:5" ht="11.25">
      <c r="A168" s="3" t="s">
        <v>980</v>
      </c>
      <c r="B168" s="3" t="s">
        <v>55</v>
      </c>
      <c r="C168" s="3" t="s">
        <v>727</v>
      </c>
      <c r="D168" s="14" t="s">
        <v>19</v>
      </c>
      <c r="E168" s="9">
        <v>100</v>
      </c>
    </row>
    <row r="169" spans="1:5" ht="11.25">
      <c r="A169" s="3" t="s">
        <v>981</v>
      </c>
      <c r="B169" s="3" t="s">
        <v>633</v>
      </c>
      <c r="C169" s="3" t="s">
        <v>982</v>
      </c>
      <c r="D169" s="14" t="s">
        <v>36</v>
      </c>
      <c r="E169" s="9">
        <v>100</v>
      </c>
    </row>
    <row r="170" spans="1:5" ht="11.25">
      <c r="A170" s="3" t="s">
        <v>983</v>
      </c>
      <c r="B170" s="3" t="s">
        <v>560</v>
      </c>
      <c r="C170" s="3" t="s">
        <v>721</v>
      </c>
      <c r="D170" s="14" t="s">
        <v>18</v>
      </c>
      <c r="E170" s="9">
        <v>100</v>
      </c>
    </row>
    <row r="171" spans="1:5" ht="11.25">
      <c r="A171" s="3" t="s">
        <v>984</v>
      </c>
      <c r="B171" s="3" t="s">
        <v>560</v>
      </c>
      <c r="C171" s="3" t="s">
        <v>744</v>
      </c>
      <c r="D171" s="14" t="s">
        <v>60</v>
      </c>
      <c r="E171" s="9">
        <v>100</v>
      </c>
    </row>
    <row r="172" spans="1:5" ht="11.25">
      <c r="A172" s="3" t="s">
        <v>985</v>
      </c>
      <c r="B172" s="3" t="s">
        <v>293</v>
      </c>
      <c r="C172" s="3" t="s">
        <v>841</v>
      </c>
      <c r="D172" s="14" t="s">
        <v>18</v>
      </c>
      <c r="E172" s="9">
        <v>100</v>
      </c>
    </row>
    <row r="173" spans="1:5" ht="11.25">
      <c r="A173" s="3" t="s">
        <v>986</v>
      </c>
      <c r="B173" s="3" t="s">
        <v>194</v>
      </c>
      <c r="C173" s="3" t="s">
        <v>694</v>
      </c>
      <c r="D173" s="14" t="s">
        <v>69</v>
      </c>
      <c r="E173" s="9">
        <v>100</v>
      </c>
    </row>
    <row r="174" spans="1:5" ht="11.25">
      <c r="A174" s="3" t="s">
        <v>987</v>
      </c>
      <c r="B174" s="3" t="s">
        <v>335</v>
      </c>
      <c r="C174" s="3" t="s">
        <v>771</v>
      </c>
      <c r="D174" s="14" t="s">
        <v>19</v>
      </c>
      <c r="E174" s="9">
        <v>100</v>
      </c>
    </row>
    <row r="175" spans="1:5" ht="11.25">
      <c r="A175" s="3" t="s">
        <v>988</v>
      </c>
      <c r="B175" s="3" t="s">
        <v>205</v>
      </c>
      <c r="C175" s="3" t="s">
        <v>806</v>
      </c>
      <c r="D175" s="14" t="s">
        <v>12</v>
      </c>
      <c r="E175" s="9">
        <v>100</v>
      </c>
    </row>
    <row r="176" spans="1:5" ht="11.25">
      <c r="A176" s="3" t="s">
        <v>989</v>
      </c>
      <c r="B176" s="3" t="s">
        <v>373</v>
      </c>
      <c r="C176" s="3" t="s">
        <v>897</v>
      </c>
      <c r="D176" s="14" t="s">
        <v>13</v>
      </c>
      <c r="E176" s="9">
        <v>100</v>
      </c>
    </row>
    <row r="177" spans="1:5" ht="11.25">
      <c r="A177" s="3" t="s">
        <v>990</v>
      </c>
      <c r="B177" s="3" t="s">
        <v>40</v>
      </c>
      <c r="C177" s="3" t="s">
        <v>712</v>
      </c>
      <c r="D177" s="14" t="s">
        <v>12</v>
      </c>
      <c r="E177" s="9">
        <v>100</v>
      </c>
    </row>
    <row r="178" spans="1:5" ht="11.25">
      <c r="A178" s="3" t="s">
        <v>991</v>
      </c>
      <c r="B178" s="3" t="s">
        <v>111</v>
      </c>
      <c r="C178" s="3" t="s">
        <v>694</v>
      </c>
      <c r="D178" s="14" t="s">
        <v>19</v>
      </c>
      <c r="E178" s="9">
        <v>100</v>
      </c>
    </row>
    <row r="179" spans="1:5" ht="11.25">
      <c r="A179" s="3" t="s">
        <v>992</v>
      </c>
      <c r="B179" s="3" t="s">
        <v>215</v>
      </c>
      <c r="C179" s="3" t="s">
        <v>745</v>
      </c>
      <c r="D179" s="14" t="s">
        <v>19</v>
      </c>
      <c r="E179" s="9">
        <v>100</v>
      </c>
    </row>
    <row r="180" spans="1:5" ht="11.25">
      <c r="A180" s="3" t="s">
        <v>993</v>
      </c>
      <c r="B180" s="3" t="s">
        <v>369</v>
      </c>
      <c r="C180" s="3" t="s">
        <v>822</v>
      </c>
      <c r="D180" s="14" t="s">
        <v>29</v>
      </c>
      <c r="E180" s="9">
        <v>100</v>
      </c>
    </row>
    <row r="181" spans="1:5" ht="11.25">
      <c r="A181" s="3" t="s">
        <v>994</v>
      </c>
      <c r="B181" s="3" t="s">
        <v>152</v>
      </c>
      <c r="C181" s="3" t="s">
        <v>771</v>
      </c>
      <c r="D181" s="14" t="s">
        <v>19</v>
      </c>
      <c r="E181" s="9">
        <v>100</v>
      </c>
    </row>
    <row r="182" spans="1:5" ht="11.25">
      <c r="A182" s="3" t="s">
        <v>995</v>
      </c>
      <c r="B182" s="3" t="s">
        <v>590</v>
      </c>
      <c r="C182" s="3" t="s">
        <v>709</v>
      </c>
      <c r="D182" s="14" t="s">
        <v>39</v>
      </c>
      <c r="E182" s="9">
        <v>100</v>
      </c>
    </row>
    <row r="183" spans="1:5" ht="11.25">
      <c r="A183" s="3" t="s">
        <v>996</v>
      </c>
      <c r="B183" s="3" t="s">
        <v>113</v>
      </c>
      <c r="C183" s="3" t="s">
        <v>720</v>
      </c>
      <c r="D183" s="14" t="s">
        <v>97</v>
      </c>
      <c r="E183" s="9">
        <v>100</v>
      </c>
    </row>
    <row r="184" spans="1:5" ht="11.25">
      <c r="A184" s="3" t="s">
        <v>997</v>
      </c>
      <c r="B184" s="3" t="s">
        <v>313</v>
      </c>
      <c r="C184" s="3" t="s">
        <v>727</v>
      </c>
      <c r="D184" s="14" t="s">
        <v>36</v>
      </c>
      <c r="E184" s="9">
        <v>100</v>
      </c>
    </row>
    <row r="185" spans="1:5" ht="11.25">
      <c r="A185" s="3" t="s">
        <v>998</v>
      </c>
      <c r="B185" s="3" t="s">
        <v>381</v>
      </c>
      <c r="C185" s="3" t="s">
        <v>691</v>
      </c>
      <c r="D185" s="14" t="s">
        <v>19</v>
      </c>
      <c r="E185" s="9">
        <v>100</v>
      </c>
    </row>
    <row r="186" spans="1:5" ht="11.25">
      <c r="A186" s="3" t="s">
        <v>999</v>
      </c>
      <c r="B186" s="3" t="s">
        <v>107</v>
      </c>
      <c r="C186" s="3" t="s">
        <v>786</v>
      </c>
      <c r="D186" s="14" t="s">
        <v>35</v>
      </c>
      <c r="E186" s="9">
        <v>100</v>
      </c>
    </row>
    <row r="187" spans="1:5" ht="11.25">
      <c r="A187" s="3" t="s">
        <v>1000</v>
      </c>
      <c r="B187" s="3" t="s">
        <v>142</v>
      </c>
      <c r="C187" s="3" t="s">
        <v>259</v>
      </c>
      <c r="D187" s="14" t="s">
        <v>12</v>
      </c>
      <c r="E187" s="9">
        <v>100</v>
      </c>
    </row>
    <row r="188" spans="1:5" ht="11.25">
      <c r="A188" s="3" t="s">
        <v>1001</v>
      </c>
      <c r="B188" s="3" t="s">
        <v>442</v>
      </c>
      <c r="C188" s="3" t="s">
        <v>1002</v>
      </c>
      <c r="D188" s="14" t="s">
        <v>8</v>
      </c>
      <c r="E188" s="9">
        <v>100</v>
      </c>
    </row>
    <row r="189" spans="1:5" ht="11.25">
      <c r="A189" s="3" t="s">
        <v>1003</v>
      </c>
      <c r="B189" s="3" t="s">
        <v>359</v>
      </c>
      <c r="C189" s="3" t="s">
        <v>514</v>
      </c>
      <c r="D189" s="14" t="s">
        <v>29</v>
      </c>
      <c r="E189" s="9">
        <v>100</v>
      </c>
    </row>
    <row r="190" spans="1:5" ht="11.25">
      <c r="A190" s="3" t="s">
        <v>1004</v>
      </c>
      <c r="B190" s="3" t="s">
        <v>166</v>
      </c>
      <c r="C190" s="3" t="s">
        <v>711</v>
      </c>
      <c r="D190" s="14" t="s">
        <v>19</v>
      </c>
      <c r="E190" s="9">
        <v>100</v>
      </c>
    </row>
    <row r="191" spans="1:5" ht="11.25">
      <c r="A191" s="3" t="s">
        <v>1005</v>
      </c>
      <c r="B191" s="3" t="s">
        <v>573</v>
      </c>
      <c r="C191" s="3" t="s">
        <v>720</v>
      </c>
      <c r="D191" s="14" t="s">
        <v>39</v>
      </c>
      <c r="E191" s="9">
        <v>100</v>
      </c>
    </row>
    <row r="192" spans="1:5" ht="11.25">
      <c r="A192" s="3" t="s">
        <v>1006</v>
      </c>
      <c r="B192" s="3" t="s">
        <v>434</v>
      </c>
      <c r="C192" s="3" t="s">
        <v>690</v>
      </c>
      <c r="D192" s="14" t="s">
        <v>54</v>
      </c>
      <c r="E192" s="9">
        <v>100</v>
      </c>
    </row>
    <row r="193" spans="1:5" ht="11.25">
      <c r="A193" s="3" t="s">
        <v>1007</v>
      </c>
      <c r="B193" s="3" t="s">
        <v>651</v>
      </c>
      <c r="C193" s="3" t="s">
        <v>852</v>
      </c>
      <c r="D193" s="14" t="s">
        <v>22</v>
      </c>
      <c r="E193" s="9">
        <v>100</v>
      </c>
    </row>
    <row r="194" spans="1:5" ht="11.25">
      <c r="A194" s="3" t="s">
        <v>1008</v>
      </c>
      <c r="B194" s="3" t="s">
        <v>291</v>
      </c>
      <c r="C194" s="3" t="s">
        <v>698</v>
      </c>
      <c r="D194" s="14" t="s">
        <v>19</v>
      </c>
      <c r="E194" s="9">
        <v>100</v>
      </c>
    </row>
    <row r="195" spans="1:5" ht="11.25">
      <c r="A195" s="3" t="s">
        <v>1009</v>
      </c>
      <c r="B195" s="3" t="s">
        <v>544</v>
      </c>
      <c r="C195" s="3" t="s">
        <v>773</v>
      </c>
      <c r="D195" s="14" t="s">
        <v>13</v>
      </c>
      <c r="E195" s="9">
        <v>100</v>
      </c>
    </row>
    <row r="196" spans="1:5" ht="11.25">
      <c r="A196" s="3" t="s">
        <v>1010</v>
      </c>
      <c r="B196" s="3" t="s">
        <v>569</v>
      </c>
      <c r="C196" s="3" t="s">
        <v>738</v>
      </c>
      <c r="D196" s="14" t="s">
        <v>54</v>
      </c>
      <c r="E196" s="9">
        <v>100</v>
      </c>
    </row>
    <row r="197" spans="1:5" ht="11.25">
      <c r="A197" s="3" t="s">
        <v>1011</v>
      </c>
      <c r="B197" s="3" t="s">
        <v>201</v>
      </c>
      <c r="C197" s="3" t="s">
        <v>690</v>
      </c>
      <c r="D197" s="14" t="s">
        <v>19</v>
      </c>
      <c r="E197" s="9">
        <v>100</v>
      </c>
    </row>
    <row r="198" spans="1:5" ht="11.25">
      <c r="A198" s="3" t="s">
        <v>1012</v>
      </c>
      <c r="B198" s="3" t="s">
        <v>604</v>
      </c>
      <c r="C198" s="3" t="s">
        <v>945</v>
      </c>
      <c r="D198" s="14" t="s">
        <v>39</v>
      </c>
      <c r="E198" s="9">
        <v>100</v>
      </c>
    </row>
    <row r="199" spans="1:5" ht="11.25">
      <c r="A199" s="3" t="s">
        <v>1013</v>
      </c>
      <c r="B199" s="3" t="s">
        <v>522</v>
      </c>
      <c r="C199" s="3" t="s">
        <v>797</v>
      </c>
      <c r="D199" s="14" t="s">
        <v>73</v>
      </c>
      <c r="E199" s="9">
        <v>100</v>
      </c>
    </row>
  </sheetData>
  <sheetProtection/>
  <autoFilter ref="A1:E19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mzito</dc:creator>
  <cp:keywords/>
  <dc:description/>
  <cp:lastModifiedBy>mzito</cp:lastModifiedBy>
  <dcterms:created xsi:type="dcterms:W3CDTF">2008-12-08T21:11:58Z</dcterms:created>
  <dcterms:modified xsi:type="dcterms:W3CDTF">2008-12-09T18:45:23Z</dcterms:modified>
  <cp:category/>
  <cp:version/>
  <cp:contentType/>
  <cp:contentStatus/>
</cp:coreProperties>
</file>